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sa.klepac\Documents\FINANCIJSKI IZVJEŠTAJI I OSTALI IZVJEŠTAJI PO GODINAMA\2025. godina - PRIHODI, IZJS, FI, OSTALI IZVJEŠTAJI\31.12.25\"/>
    </mc:Choice>
  </mc:AlternateContent>
  <xr:revisionPtr revIDLastSave="0" documentId="8_{0AA2A541-D3BD-4EB8-BB64-9C6E65DE2AE1}" xr6:coauthVersionLast="47" xr6:coauthVersionMax="47" xr10:uidLastSave="{00000000-0000-0000-0000-000000000000}"/>
  <bookViews>
    <workbookView xWindow="-120" yWindow="-120" windowWidth="29040" windowHeight="15720" firstSheet="4" activeTab="9" xr2:uid="{02197A27-7121-4AF7-BCB4-B6EE48DD789B}"/>
  </bookViews>
  <sheets>
    <sheet name="DANA JAMSTVA" sheetId="2" r:id="rId1"/>
    <sheet name="OZBILJNOST PONUDE" sheetId="3" r:id="rId2"/>
    <sheet name="Javna nabava" sheetId="11" r:id="rId3"/>
    <sheet name="UOKSZ" sheetId="23" r:id="rId4"/>
    <sheet name="Prostorno" sheetId="16" r:id="rId5"/>
    <sheet name="Pomorska dobra-GARANCIJE" sheetId="21" r:id="rId6"/>
    <sheet name="Potpore mladima" sheetId="14" r:id="rId7"/>
    <sheet name="ZAKUPCI JAMSTVA" sheetId="6" r:id="rId8"/>
    <sheet name="KD I SP " sheetId="9" r:id="rId9"/>
    <sheet name="PRIMLJENA JAMSTVA-samo poticaji" sheetId="17" r:id="rId10"/>
    <sheet name="INTERREG" sheetId="22" r:id="rId11"/>
    <sheet name="OBROČNE OTPLATE DUGA" sheetId="20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7" i="6" l="1"/>
  <c r="G115" i="6"/>
  <c r="G116" i="6"/>
  <c r="I44" i="6"/>
  <c r="H162" i="17"/>
  <c r="H163" i="17"/>
  <c r="G10" i="9"/>
  <c r="G9" i="9"/>
  <c r="G8" i="9"/>
  <c r="G7" i="9"/>
  <c r="G11" i="9"/>
  <c r="G12" i="9"/>
  <c r="G13" i="9"/>
  <c r="G14" i="9"/>
  <c r="G15" i="9"/>
  <c r="G16" i="9"/>
  <c r="G6" i="9"/>
  <c r="G5" i="9"/>
  <c r="G13" i="2"/>
  <c r="H279" i="17"/>
  <c r="G10" i="2"/>
  <c r="F12" i="16"/>
  <c r="F6" i="23"/>
  <c r="F19" i="20"/>
  <c r="F12" i="11"/>
  <c r="H97" i="17"/>
  <c r="H98" i="17" s="1"/>
  <c r="H164" i="17" s="1"/>
  <c r="G24" i="3"/>
  <c r="G7" i="22"/>
  <c r="F12" i="21"/>
  <c r="G5" i="2"/>
  <c r="H165" i="17" l="1"/>
  <c r="H282" i="17" s="1"/>
  <c r="G17" i="9"/>
  <c r="G7" i="14" l="1"/>
  <c r="G19" i="6" l="1"/>
  <c r="G8" i="6"/>
  <c r="G7" i="6"/>
  <c r="G6" i="6"/>
  <c r="G5" i="6"/>
  <c r="G69" i="6" l="1"/>
  <c r="G70" i="6" s="1"/>
</calcChain>
</file>

<file path=xl/sharedStrings.xml><?xml version="1.0" encoding="utf-8"?>
<sst xmlns="http://schemas.openxmlformats.org/spreadsheetml/2006/main" count="2334" uniqueCount="1497">
  <si>
    <t>GRAD OPATIJA</t>
  </si>
  <si>
    <t>R. br.</t>
  </si>
  <si>
    <t>Nositelj jamstva</t>
  </si>
  <si>
    <t>Svrha jamstva</t>
  </si>
  <si>
    <t>Vrsta jamstva</t>
  </si>
  <si>
    <t>Rok važenja garancije</t>
  </si>
  <si>
    <t>Mjesto i datum izdavanja</t>
  </si>
  <si>
    <t>Iznos</t>
  </si>
  <si>
    <t>Datum vraćanja jamstva</t>
  </si>
  <si>
    <t>1.</t>
  </si>
  <si>
    <t>MLD - USLUGE d.o.o., KOPRIVNICA, Ivana Generalića bb
OIB: 48278869268</t>
  </si>
  <si>
    <t>/</t>
  </si>
  <si>
    <t>3.</t>
  </si>
  <si>
    <t>Bjanko zadužnica do 10.000,00 kuna</t>
  </si>
  <si>
    <t>4.</t>
  </si>
  <si>
    <t>5.</t>
  </si>
  <si>
    <t>Goran graditeljstvo d.o.o., Delnice, Sajmišna 31</t>
  </si>
  <si>
    <t>6.</t>
  </si>
  <si>
    <t>7.</t>
  </si>
  <si>
    <t>8.</t>
  </si>
  <si>
    <t>2.</t>
  </si>
  <si>
    <t>poticaj za početak obavljanja djelatnosti</t>
  </si>
  <si>
    <t>GP KRK d.d.</t>
  </si>
  <si>
    <t>Rijeka 20.12.2018.</t>
  </si>
  <si>
    <t>9.</t>
  </si>
  <si>
    <t>Garancija Zagrebačke banke br. 1704003515 u iznosu 1.899.919,8,16 kn</t>
  </si>
  <si>
    <t>do 28.04.2019. godine</t>
  </si>
  <si>
    <t>EDING d.o.o. ZAGREB
Froudeova 9
OIB: 04662316393</t>
  </si>
  <si>
    <t>Uredno ispunjenje ugovora
Ugovor o izvođenju radova na dogradnji Dječjeg vrtića Veprinac</t>
  </si>
  <si>
    <t>10.</t>
  </si>
  <si>
    <t>VODOGRADNJA RIJEKA d.o.o. 
Kukuljanovo 314
OIB: 79606812499</t>
  </si>
  <si>
    <t>Uredno ispunjenje ugovora
Ugovor o izvođenju radova na uređenju plaže Črnikovica</t>
  </si>
  <si>
    <t>Čavle, 24.06.2020.</t>
  </si>
  <si>
    <t>11.</t>
  </si>
  <si>
    <t>12.</t>
  </si>
  <si>
    <t>DELTRON D.O.O. 
SPLIT 21000,Vukovarska 148
OIB: 36118056137</t>
  </si>
  <si>
    <t>Uredno ispunjenje ugovora
Ugovor o izvođenju radova na građevini:rekonstrukcija zgrade doma u Veprincu-III faza</t>
  </si>
  <si>
    <t xml:space="preserve">Garancija OTP banka d.o.o. br. G/2255/20 u iznosu 114.318,92 kn
</t>
  </si>
  <si>
    <t>05.06.2021.</t>
  </si>
  <si>
    <t>Zagreb, 22.12.2020.</t>
  </si>
  <si>
    <t>13.</t>
  </si>
  <si>
    <t>14.</t>
  </si>
  <si>
    <t>15.</t>
  </si>
  <si>
    <t>16.</t>
  </si>
  <si>
    <t>17.</t>
  </si>
  <si>
    <t>18.</t>
  </si>
  <si>
    <t>UKUPNO</t>
  </si>
  <si>
    <t>Ažurirano 21.02.2020.</t>
  </si>
  <si>
    <t>AŽURIRANO 25.01.2021.</t>
  </si>
  <si>
    <t>Naziv gospodarskog subjekta                kojem je dano jamstvo</t>
  </si>
  <si>
    <t>Važeća dana jamstva</t>
  </si>
  <si>
    <t>GRAD OPATIJA, Opatija, M. Tita 3</t>
  </si>
  <si>
    <r>
      <t xml:space="preserve">HRVATSKE VODE, ZAGREB
Ulica grada Vukovara 220 (jamstvo HBOR-u po ugovoru s Liburnijskim vodama d.o.o. za otplatu podzajma - Broj: 5/2010 od 2015.
</t>
    </r>
    <r>
      <rPr>
        <b/>
        <sz val="14"/>
        <color theme="1"/>
        <rFont val="Calibri"/>
        <family val="2"/>
        <charset val="238"/>
        <scheme val="minor"/>
      </rPr>
      <t>(Otplata podzajma)</t>
    </r>
  </si>
  <si>
    <t xml:space="preserve">Zadužnica od 500.000,00 kuna
ovjerena po Javnom bilježniku Nataša Šuran
Opatija
OV-7882/15
</t>
  </si>
  <si>
    <t xml:space="preserve">
Opatija, 18.12.2015.
</t>
  </si>
  <si>
    <r>
      <t xml:space="preserve">ZAGREBAČKA BANKA DD ZAGREB
ZAGREB, Trg bana Josipa Jelačića 10
</t>
    </r>
    <r>
      <rPr>
        <b/>
        <sz val="14"/>
        <rFont val="Calibri"/>
        <family val="2"/>
        <charset val="238"/>
        <scheme val="minor"/>
      </rPr>
      <t>refinanciranje izgradnje KTC</t>
    </r>
  </si>
  <si>
    <r>
      <t xml:space="preserve">Zadužnica od 37.322.283,55 kuna, uvećano za kamate u visini prinosa na trezorske zapise (promijenjiva + 1,5% godišnje (promjenjivo) te pripadajuće naknade i troškove na dan plaćanja
</t>
    </r>
    <r>
      <rPr>
        <sz val="14"/>
        <rFont val="Calibri"/>
        <family val="2"/>
        <charset val="238"/>
        <scheme val="minor"/>
      </rPr>
      <t>Zamjena kredita kod Erste bank dd</t>
    </r>
    <r>
      <rPr>
        <sz val="14"/>
        <color rgb="FFFF0000"/>
        <rFont val="Calibri"/>
        <family val="2"/>
        <charset val="238"/>
        <scheme val="minor"/>
      </rPr>
      <t xml:space="preserve"> </t>
    </r>
  </si>
  <si>
    <t>Rijeka, 19.04.2018.</t>
  </si>
  <si>
    <t>FOND ZA ZAŠTITU OKOLIŠA I ENERGETSKU UČINKOVITOST, ZAGREB</t>
  </si>
  <si>
    <t xml:space="preserve">Bjanko zadužnica na 100.000,00 kuna (OV-4183/2018 od 19.07.18.i 50.000,00 kuna (OV-4184 od 19.07.18.izdane po JB Robert Beletić)po ugovoru 2018/001253
Nabava posuda za odvojeno prikupljanje otpada </t>
  </si>
  <si>
    <t>Opatija, 17.07.2018.</t>
  </si>
  <si>
    <t>MINISTARSTVO ZA DEMOGRAFIJU, OBITELJ, MLADE I SOCIJALNU POLITIKU
ZAGREB, Trg Nevenke Topalušić 1
OIB 15351583880</t>
  </si>
  <si>
    <t>Opatija, 01.10.2019.</t>
  </si>
  <si>
    <t>ažurirano 31.07.2020.</t>
  </si>
  <si>
    <t>poticaj za zapošljavanje</t>
  </si>
  <si>
    <t>PUNTARAC, obrt za uslužne djelatnosti, vl. Zorica Šain</t>
  </si>
  <si>
    <t>Opatija, 11.01.2018.</t>
  </si>
  <si>
    <t>OFC AGENCY d.o.o., Opatija, Stubište Lipovica 3</t>
  </si>
  <si>
    <t>Zadužnica u iznosu od 15.500,00 kuna                     Javni bilježnik: Robert Beletić, OV-158/2018</t>
  </si>
  <si>
    <t>TAC, obrt za uređenje krajolika, vl. Gian Carlo Major, Opatija, Emila Bošnjaka 4</t>
  </si>
  <si>
    <t>Zadužnica u iznosu od 17.000,00 kuna                     Javni bilježnik: Srđan Markiš, OV-374/2018</t>
  </si>
  <si>
    <t>Opatija, 24.01.2018.</t>
  </si>
  <si>
    <t>AUTO KINKELA d.o.o., Opatija, Ičići, Brdo 31</t>
  </si>
  <si>
    <t>Zadužnica u iznosu od 19.230,20 kuna                     Javni bilježnik: Srđan Markiš, OV-414/2018</t>
  </si>
  <si>
    <t>Opatija, 26.01.2018.</t>
  </si>
  <si>
    <t>Zadužnica u iznosu od 24.169,76 kuna                     Javni bilježnik: Robert Beletić, OV-1947/2018</t>
  </si>
  <si>
    <t>Opatija, 09.04.2018.</t>
  </si>
  <si>
    <t>T.D.M. obrt za računovodstvo, vl. Grozić Tanja, Opatija, Ul. Castel San Pietro Terme 14</t>
  </si>
  <si>
    <t>Bjanko zadužnica do 50.000,00 kuna                     Javni bilježnik: Srđan Markiš, OV-2278/2018</t>
  </si>
  <si>
    <t>Opatija, 02.05.2018.</t>
  </si>
  <si>
    <t>PROKULICA, obrt za trgovinu, vl. Andreja Ratković, Opatija, Andrije Štangera 53</t>
  </si>
  <si>
    <t>Bjanko zadužnica do 50.000,00 kuna                     Javni bilježnik: Srđan Markiš, OV-2507/2018</t>
  </si>
  <si>
    <t>Opatija, 11.05.2018.</t>
  </si>
  <si>
    <t>Opatija, 16.05.2018.</t>
  </si>
  <si>
    <t>L. T. CUKI d.o.o., Opatija, Mušićevac 8</t>
  </si>
  <si>
    <t>Zadužnica u iznosu od 18.256,00 kuna                     Javni bilježnik: Srđan Markiš, OV-2555/2018</t>
  </si>
  <si>
    <t>19.</t>
  </si>
  <si>
    <t>FRIDA d.o.o., Opatija, Konjsko 92/O</t>
  </si>
  <si>
    <t>Bjanko zadužnica do 50.000,00 kuna                     Javni bilježnik: Srđan Markiš, OV-3038/2018</t>
  </si>
  <si>
    <t>Opatija, 08.06.2018.</t>
  </si>
  <si>
    <t>20.</t>
  </si>
  <si>
    <t>21.</t>
  </si>
  <si>
    <t>LIQUIDUS d.o.o., Opatija, M. Tita 32</t>
  </si>
  <si>
    <t>Bjanko zadužnica do 50.000,00 kuna                     Javni bilježnik: Srđan Markiš, OV-3089/2018</t>
  </si>
  <si>
    <t>Opatija, 12.06.2018.</t>
  </si>
  <si>
    <t>COCO´S PLACE, obrt za trgovinu, vl. Branka Jonjić, Ika, Primorska 31</t>
  </si>
  <si>
    <t>Bjanko zadužnica do 50.000,00 kuna                     Javni bilježnik: Radmila Mandić, OV-1289/2018</t>
  </si>
  <si>
    <t>Lovran, 18.06.2018.</t>
  </si>
  <si>
    <t>IMPRESS MEDIA TRAVEL d.o.o., Opatija, V. C. Emin 5</t>
  </si>
  <si>
    <t>Bjanko zadužnica do 50.000,00 kuna                     Javni bilježnik: Srđan Markiš, OV-3237/2018</t>
  </si>
  <si>
    <t>Opatija, 19.06.2018.</t>
  </si>
  <si>
    <t>25.</t>
  </si>
  <si>
    <t>poticaj za obavljanje djelatnosti u zaleđu</t>
  </si>
  <si>
    <t>Ugostiteljski obrt "MALI RAJ", Milan Sesar, Opatija, M. Tita 191</t>
  </si>
  <si>
    <t>Bjanko zadužnica do 50.000,00 kuna                     Javni bilježnik: Srđan Markiš, OV-3574/2018</t>
  </si>
  <si>
    <t>Rijeka, 09.07.2018.</t>
  </si>
  <si>
    <t>Bjanko zadužnica do 5.000,00 kuna                     Javni bilježnik: Srđan Markiš, OV-4067/2018</t>
  </si>
  <si>
    <t>Opatija, 16.08.2018.</t>
  </si>
  <si>
    <t>Obiteljski dom za starije i nemoćne osobe, vl. Irena Ivanković, Lovran, Oprić 55A</t>
  </si>
  <si>
    <t>Bjanko zadužnica do 50.000,00 kuna                     Javni bilježnik: Radmila Mandić, OV-1904/2018</t>
  </si>
  <si>
    <t>Lovran, 05.09.2018.</t>
  </si>
  <si>
    <t>FIDES BRKO d.o.o., Opatija, M. Tita 160</t>
  </si>
  <si>
    <t>Bjanko zadužnica do 10.000,00 kuna                     Javni bilježnik: Robert Beletić, OV-5451/2018</t>
  </si>
  <si>
    <t>Opatija, 13.09.2018.</t>
  </si>
  <si>
    <t>Bjanko zadužnica do 10.000,00 kuna                     Javni bilježnik: Robert Beletić, OV-5452/2018</t>
  </si>
  <si>
    <t>3D POGO j.d.o.o., Opatija, Andrije Štangera 61</t>
  </si>
  <si>
    <t>Zadužnica u iznosu od 8.127,80 kuna                     Javni bilježnik: Robert Beletić, OV-7391/2018</t>
  </si>
  <si>
    <t>Opatija, 12.12.2018.</t>
  </si>
  <si>
    <t>PLATZA d.o.o., Ičići, 1. maja 11</t>
  </si>
  <si>
    <t>Bjanko zadužnica do 50.000,00 kuna                     Javni bilježnik: Marin Belavić, OV-5796/2018</t>
  </si>
  <si>
    <t>Rijeka, 12.12.2018.</t>
  </si>
  <si>
    <t>Opatija, 13.12.2018.</t>
  </si>
  <si>
    <t>AB PLAN d.o.o., Matulji, Put Dukino 16</t>
  </si>
  <si>
    <t>Bjanko zadužnica do 10.000,00 kuna                     Javni bilježnik: Srđan Markiš, OV-6335/2018</t>
  </si>
  <si>
    <t>Bjanko zadužnica do 10.000,00 kuna                     Javni bilježnik: Srđan Markiš, OV-6336/2018</t>
  </si>
  <si>
    <t>Bjanko zadužnica do 5.000,00 kuna                     Javni bilježnik: Srđan Markiš, OV-6337/2018</t>
  </si>
  <si>
    <t>Opatija, 28.12.2018.</t>
  </si>
  <si>
    <t>KOD POŠTE, obrt za ugostiteljstvo, vl. Denis Vozila, Opatija, Kumičićeva 8</t>
  </si>
  <si>
    <t>Bjanko zadužnica do 50.000,00 kuna                     Javni bilježnik: Srđan Markiš, OV-6568/2018</t>
  </si>
  <si>
    <t>Opatija, 17.01.2019.</t>
  </si>
  <si>
    <t>UDRUGA OSOBA S INVALIDITETOM GRADA OPATIJE, Opatija,Vrutki 6</t>
  </si>
  <si>
    <t>Zadužnica u iznosu od 28.000,00 kuna                     Javni bilježnik: Robert Beletić, OV-257/2019</t>
  </si>
  <si>
    <t>PREMIUM NEKRETNINE, obrt za promet nekretninama, vl. Samir-Sven Raković, Opatija, M.Tita 162/3</t>
  </si>
  <si>
    <t>Zadužnica u iznosu od 26.251,72 kuna                     Javni bilježnik: Srđan Markiš, OV-1985/2019</t>
  </si>
  <si>
    <t>Kastav, 10.04.2019.</t>
  </si>
  <si>
    <t>Opatija, 21.05.2019.</t>
  </si>
  <si>
    <t>KARNAR j.d.o.o., Opatija, Nova cesta 82</t>
  </si>
  <si>
    <t>Bjanko zadužnica do 50.000,00 kuna                     Javni bilježnik: Robert Beletić, OV-3203/2019</t>
  </si>
  <si>
    <t>Bjanko zadužnica do 50.000,00 kuna                     Javni bilježnik: Srđan Markiš, OV-3189/2019</t>
  </si>
  <si>
    <t>Opatija, 04.06.2019.</t>
  </si>
  <si>
    <t>A10 d.o.o., Opatija, Castel San Pietro Terme 14</t>
  </si>
  <si>
    <t>Bjanko zadužnica do 50.000,00 kuna                     Javni bilježnik: Srđan Markiš, OV-160/2019</t>
  </si>
  <si>
    <t>Opatija, 11.09.2019.</t>
  </si>
  <si>
    <t>ODVJETNICA Mihaela Radulović, Opatija, M. Tita 87</t>
  </si>
  <si>
    <t>Bjanko zadužnica do 50.000,00 kuna                     Javni bilježnik: Robert Beletić, OV-6069/2019</t>
  </si>
  <si>
    <t>LIBURNIJSKI VRTOVI j.d.o.o., Opatija, Ičići, Borisa Zdrinšćaka 1</t>
  </si>
  <si>
    <t>Bjanko zadužnica do 50.000,00 kuna                     Javni bilježnik: Srđan Markiš, OV-2152/2019</t>
  </si>
  <si>
    <t>Opatija, 27.12.2019.</t>
  </si>
  <si>
    <t>XENIA, obrt za usluge i trgovinu, vl. Ksenija Škarica, Opatija, Ičići, Ulica bana Ivana Mažuranića 11</t>
  </si>
  <si>
    <t>Zadužnica u iznosu od 34.000,00 kuna                     Javni bilježnik: Robert Beletić, OV-7886/2019</t>
  </si>
  <si>
    <t>Opatija, 23.12.2019.</t>
  </si>
  <si>
    <t>POSH ZONE, obrt za usluge, vl. Claudia Perković, Matulji, Jušići 53C</t>
  </si>
  <si>
    <t>Zadužnica u iznosu od 34.000,00 kuna                     Javni bilježnik: Radosna Mavrinac, OV-7267/2019</t>
  </si>
  <si>
    <t>Kastav, 23.12.2019.</t>
  </si>
  <si>
    <t>SUNORANGE, obrt za usluge i trgovinu, vl. Željko Filipović, Opatija, Pobri, Put Dukino 6N</t>
  </si>
  <si>
    <t>Bjanko zadužnica do 50.000,00 kuna                     Javni bilježnik: Robert Beletić, OV-19/2020</t>
  </si>
  <si>
    <t>Opatija, 03.01.2020.</t>
  </si>
  <si>
    <t>BEX, obrt za usluge, vl. Bekim Kaqandolli, Opatija, Stubište Lipovica 3</t>
  </si>
  <si>
    <t>Zadužnica u iznosu od 34.000,00 kuna                     Javni bilježnik: Robert Beletić, OV-225/2020</t>
  </si>
  <si>
    <t>Opatija, 16.01.2020.</t>
  </si>
  <si>
    <t>M3 INTERNATIONAL d.o.o., Opatija, Matuljska cesta 18</t>
  </si>
  <si>
    <t>Zadužnica u iznosu od 26.200,00 kuna                     Javni bilježnik: Robert Beletić, OV-414/2020</t>
  </si>
  <si>
    <t>Opatija, 24.01.2020.</t>
  </si>
  <si>
    <t>COSMETIC STUDIO LAWISH, obrt za kozmetičke usluge, vl. Stella Dujmić, Opatija, Ika, Primorska 32</t>
  </si>
  <si>
    <t>Bjanko zadužnica do 50.000,00 kuna                     Javni bilježnik: Radmila Mandić, OV-652/2020</t>
  </si>
  <si>
    <t>Lovran, 18.03.2020.</t>
  </si>
  <si>
    <t>MAREA d.o.o., Opatija, Poljanska cesta 21</t>
  </si>
  <si>
    <t>Zadužnica u iznosu od 31.314,68 kuna                     Javni bilježnik: Robert Beletić, OV-3343/2020</t>
  </si>
  <si>
    <t>Opatija, 20.07.2020.</t>
  </si>
  <si>
    <t>ANDI, obrt za trgovinu, vl. Andrei Uzelac, Opatija, Ive Kaline 7</t>
  </si>
  <si>
    <t>Zadužnica u iznosu od 34.000,00 kuna                     Javni bilježnik: Srđan Markiš, OV-4461/2020</t>
  </si>
  <si>
    <t>Opatija, 30.09.2020.</t>
  </si>
  <si>
    <t>NAPOMENA</t>
  </si>
  <si>
    <t>zadužnica UOKS</t>
  </si>
  <si>
    <t>DOMICIL d.o.o. LOVRAN</t>
  </si>
  <si>
    <t xml:space="preserve">Komunalna naknada - Rješenje
o obročnoj otplati duga </t>
  </si>
  <si>
    <t xml:space="preserve">Bjanko zadužnica 
po JB Radmila Mandić, OV-2880/2019 od 23.12.2019.na 50.000,00 Kn
</t>
  </si>
  <si>
    <t>KLANJAC RADOVAN, POLJANE, SV.PETAR 110
OIB: 11371908311</t>
  </si>
  <si>
    <t>Komunalni doprinos - Rješenje
dug na iznos glavnice 31.692,21</t>
  </si>
  <si>
    <t xml:space="preserve">Bjanko zadužnica 
po JB Radmila Mandić, OV-2529/2019 od 12.11.2019.na 31.692,21 Kn
</t>
  </si>
  <si>
    <t>Ažurirano 18.01.2021.</t>
  </si>
  <si>
    <t>ODVJETNICA MIHAELA RADULOVIĆ, OPATIJA, M. TITA 87/1 - 4,02 M2
OPATIJA, M. Tita 87</t>
  </si>
  <si>
    <t>zakup poslovnog prostora M. Tita 87 (4,02 m2)</t>
  </si>
  <si>
    <t>Bjanko zadužnica do 50.000,00 kuna
Javni bilježnik R.Beletić OV-3262/19
Bjanko zadužnica do 50.000,00 kuna
Javni bilježnik R.Beletić OV-3263/19</t>
  </si>
  <si>
    <t>Opatija, 23.05.2019.</t>
  </si>
  <si>
    <t>EDVARD KAJTAZI, Vlasnik obrta Zlatarna Kajtazi, Obrt za zlatarske i filigranske usluge, Opatija, M. Tita 110</t>
  </si>
  <si>
    <t>Zakup poslovnog prostora na adresi M. Tita 110 - 8 m2</t>
  </si>
  <si>
    <t xml:space="preserve">Bjanko zadužnica do 100.000,00 kuna
Javni bilježnik R.Beletić OV-6550/19
 Bjanko zadužnica do 50.000,00 kuna
Javni bilježnik R.Beletić OV-6549/19 </t>
  </si>
  <si>
    <t>Opatija, 22.10.2019.</t>
  </si>
  <si>
    <t>Zakup poslovnog prostora na adresi IKA - Primorska bb 13,33 m2</t>
  </si>
  <si>
    <t>Opatija, 16.10.2019.</t>
  </si>
  <si>
    <t>PERČIĆ D.O.O.</t>
  </si>
  <si>
    <t>Zakup poslovnog prostora na adresi Ičići - Liburnijska ul. 23,74 m2</t>
  </si>
  <si>
    <t xml:space="preserve">Bjanko zadužnica do 100.000,00 kuna
Javni bilježnik R.Beletić OV-5519/19
Bjanko zadužnica do 100.000,00 kuna
Javni bilježnik R.Beletić
OV-5520/19 </t>
  </si>
  <si>
    <t>Opatija, 05.09.2019.</t>
  </si>
  <si>
    <t>LIDIA KOVAČEVIĆ, vl. obrta za uljepšavanje TOP SECRET, OIB:99219530722</t>
  </si>
  <si>
    <t>zakup poslovnog prostora V. Nazora 3</t>
  </si>
  <si>
    <t xml:space="preserve">Bjanko zadužnica kod JB Srđan Markiša na iznos 260.250,00kn, OV-97/2020 </t>
  </si>
  <si>
    <t>Opatija,              10.01.2020</t>
  </si>
  <si>
    <t>GOLDEN ONE SECURITY j.d.o.o. IČIĆI, Liburnijska 48
OIB: 66789939584</t>
  </si>
  <si>
    <t>Zakup poslovnog prostora na adresi M. Tita 88/I 84,45 m2 (mjesečna zakupnina 6.085,00 Kn)-primljeno 19.02.20.</t>
  </si>
  <si>
    <t>Bjanko zadužnica iznosa do 500.000,00 kn   Javni bilježnik Robert Beletić OV-6588/2019</t>
  </si>
  <si>
    <t>Opatija,      23.10.2019.</t>
  </si>
  <si>
    <t>GOLDEN ONE SECURITY j.d.o.o. IČIĆI, Liburnijska 48 - Raffaela Kranjčec
OIB: 48270707665</t>
  </si>
  <si>
    <t>Bjanko zadužnica iznosa do 500.000,00 kn   Javni bilježnik Robert Beletić OV-6587/2019</t>
  </si>
  <si>
    <t>SANJA KATALINIĆ, OPATIJA, M. Tita 88/I OIB: 84920374085</t>
  </si>
  <si>
    <t>Zakup poslovnog prostora na adresi M. Tita 88/I  40,25 m2 (mjesečna zakupnina 2.750,00 Kn)-primljeno 19.02.20.</t>
  </si>
  <si>
    <t>Bjanko zadužnica iznosa do 500.000,00 kn   Javni bilježnik Robert Beletić OV-418/2020</t>
  </si>
  <si>
    <t>Opatija,      24.01.2020.</t>
  </si>
  <si>
    <t>THALASSOTHERAPIA, Specijalna bolnica za medicinsku rehabilitaciju,
OPATIJA, M. Tita 88,
OIB: 35372335047</t>
  </si>
  <si>
    <t>Zakup poslovnog prostora na adresi G. Verdia 23 - 112,26 m2 (mjesečna zakupnina 3.636,25 Kn)</t>
  </si>
  <si>
    <t>Bjanko zadužnica iznosa do 500.000,00 kn   Javni bilježnik Robert Beletić OV-938/2020
od 17.02.2020.</t>
  </si>
  <si>
    <t>Opatija, 17.02.2020.</t>
  </si>
  <si>
    <t>RADNIK OPATIJA D.D.
OIB: 13980940042
LOVRAN, 43.ISTARSKE DIVIZIJE 1/12</t>
  </si>
  <si>
    <t>Zakup poslovnog prostora na adresi I. Poščića 10 - 195,17 m 2, mjesečna zakupnina 6.876,25 kuna</t>
  </si>
  <si>
    <t>Bjanko zadužnica iznosa do 500.000,00 kn   Javni bilježnik Robert Beletić, OV-2326/2020</t>
  </si>
  <si>
    <t>Opatija,
28.05.2020.</t>
  </si>
  <si>
    <t>TON MARKU, vl.ugostiteljskog objekta "Elita"
OIB: 34740999067
OPATIJA, M.TITA 156</t>
  </si>
  <si>
    <t>Zakup poslovnog prostora na adresi M. Tita 156 - 47,89 m 2, mjesečna zakupnina 7.013,62 kuna</t>
  </si>
  <si>
    <t>Bjanko zadužnica iznosa do 500.000,00 kn   Javni bilježnik Stevan Pejnović, OV-1659/2020</t>
  </si>
  <si>
    <t>Opatija,
02.06.2020.</t>
  </si>
  <si>
    <t>FAMBRA D.O.O. JURDANI
OIB: 88458283095
JURDANI 40A</t>
  </si>
  <si>
    <t>Zakup poslovnog prostora na adresi M. Tita 3 (kantina), mjesečna zakupnina 630,00 kn (42 m2)</t>
  </si>
  <si>
    <t>Bjanko zadužnica iznosa do 50.000,00 kn   Javni bilježnik Srđan Markiš, OV-3919/2020</t>
  </si>
  <si>
    <t>Opatija,
31.08.2020.</t>
  </si>
  <si>
    <t>NEVEN TARLE
OIB: 75918831988
RIJEKA,
BRAĆE FUĆAK 22</t>
  </si>
  <si>
    <t>Zakup poslovnog prostora na adresi M. Tita 150/4 (49 m2)</t>
  </si>
  <si>
    <t>Bjanko zadužnica iznosa do 500.000,00 kn   Javni bilježnik Vesna Ćuzela, OV-4227/2020</t>
  </si>
  <si>
    <t>Rijeka,
25.06.2020.</t>
  </si>
  <si>
    <t>HABITATOR NEKRETNINE d.o.o.
OIB: 41550729790
RIJEKA,
MILUTINA BARAČA 5</t>
  </si>
  <si>
    <t>Bjanko zadužnica iznosa do 500.000,00 kn   Javni bilježnik Vesna Ćuzela, OV-4226/2020</t>
  </si>
  <si>
    <t>SURF, OBRT ZA UGOSTITELJSTVO, VL. IRA SOMBORAC
OIB: 40518052288,
OPATIJA, DR.A.MOHOROVIČIĆA 38</t>
  </si>
  <si>
    <t>Zakup poslovnog prostora na adresi A. Mohorovičića 38 (29,12 m2), mjesečna zakupnina 1.713,75 kn</t>
  </si>
  <si>
    <t xml:space="preserve">Javni bilježnik Srđan Markiš Bjanko zadužnica iznosa do 100.000,00 kn OV-2808/2020 i Bjanko zadužnica na iznos od 5.000 kn OV-2809/2020  </t>
  </si>
  <si>
    <t>Opatija,
02.07.2020.</t>
  </si>
  <si>
    <t xml:space="preserve">NANI, j.d.o.o.
OIB: 42718584997
OPATIJA,
M. Tita 118
</t>
  </si>
  <si>
    <t xml:space="preserve">Zakup poslovnog prostora na adresi M. Tita 118 (22 m2), mjesečna zakupnina 3.775,00 kuna </t>
  </si>
  <si>
    <t>Bjanko zadužnica iznosa do 500.000,00 kn   Javni bilježnik Srđan Markiš, OV-3058/2020</t>
  </si>
  <si>
    <t>Opatija,
16.07.2020.</t>
  </si>
  <si>
    <t>MOE, OBRT ZA NJEGU LICA I TIJELA, VL. PETRA MILIVOJEVIĆ
OIB: 79782752672
OPATIJA,
N. Cesta 115</t>
  </si>
  <si>
    <t>Zakup poslovnog prostora na adresi N. cesta 115 (63,00 m2), mjesečna zakupnina 3.125,00 kuna</t>
  </si>
  <si>
    <t>Bjanko zadužnica iznosa do 500.000,00 kn   Javni bilježnik Robert Beletić, OV-3344/2020</t>
  </si>
  <si>
    <t>Opatija,
20.07.2020.</t>
  </si>
  <si>
    <t>ODVJETNICA MIHAELA RADULOVIĆ
OIB: 10146572640
OPATIJA,
M. Tita 87/1</t>
  </si>
  <si>
    <t>Zakup poslovnog prostora na adresi M. Tita 87 (51,41 m2), mjesečna zakupnina 6.500,00 kuna</t>
  </si>
  <si>
    <t>Bjanko zadužnica iznosa do 500.000,00 kn   Javni bilježnik Robert Beletić, OV-4368/2020</t>
  </si>
  <si>
    <t>Opatija,
08.09.2020.</t>
  </si>
  <si>
    <t>IRI C.O.N. d.o.o.
OPATIJA,
Radnička 4/1</t>
  </si>
  <si>
    <t>Zakup poslovnog prostora u KD Zora (28,12 m2)</t>
  </si>
  <si>
    <t>Bjanko zadužnica iznosa do 500.000,00 kn   Javni bilježnik Srđan Markiš, OV-4572/2020,
OV-4573/2020</t>
  </si>
  <si>
    <t>Opatija,
06.10.2020.</t>
  </si>
  <si>
    <t>GOLDEN ONE SECURITY j.d.o.o.
OIB: 66789939584
IČIĆI, Liburnijska c. 48</t>
  </si>
  <si>
    <t>Zakup poslovnog prostora M. Tita 88/I (84,45 m2)-obročna otplata</t>
  </si>
  <si>
    <t xml:space="preserve">Bjanko zadužnica iznosa do 50.000,00 kn   Javni bilježnik Robert Beletić, OV-4915/2020,
</t>
  </si>
  <si>
    <t>Opatija,
05.10.2020.</t>
  </si>
  <si>
    <t>KLASTER ADRIA HOTEL SERVIS
OIB: 34778269693
Opatija, A.Štangera 47</t>
  </si>
  <si>
    <t>Zakup poslovnog prostora A. Štangera 47 (11 m2)</t>
  </si>
  <si>
    <t>Opatija,
23.11.2020.</t>
  </si>
  <si>
    <t>PARTNERSHIP D.O.O.       OIB:98958353043                                ZAGREB, TRG REPUBLIKE HRVATSKE 1</t>
  </si>
  <si>
    <t>Zakup poslovnog prostora Zert 2 (216,14 m2)</t>
  </si>
  <si>
    <t xml:space="preserve">Bjanko zadužnica iznosa do 1.000.000,00 kn   Javni bilježnik Srđan Markiš, OV-3827/2020,
</t>
  </si>
  <si>
    <t>Opatija,
25.08.2020.</t>
  </si>
  <si>
    <t>Zakup poslovnog prostora Zert 2 (70,00 m2)</t>
  </si>
  <si>
    <t xml:space="preserve">Bjanko zadužnica iznosa do 500.000,00 kn   Javni bilježnik Srđan Markiš, OV-3825/2020,
</t>
  </si>
  <si>
    <t>HERBALIST D.O.O.                                      OIB: 83566753661                             OPATIJA, V. SPINČIĆA 5</t>
  </si>
  <si>
    <t>Zakup poslovnog prostora - obročna otplata duga</t>
  </si>
  <si>
    <t xml:space="preserve">Bjanko zadužnica iznosa do 50.000,00 kn   Javni bilježnik Srđan Markiš, OV-6280/2020,
</t>
  </si>
  <si>
    <t>Opatija, 30.12.2020</t>
  </si>
  <si>
    <t>SANDRA HLANUDA FRLAN, vl.obrta ua ugostiteljstvo BARIĆ, OIB 13299885790, Opatija, Ive Kirigina 3</t>
  </si>
  <si>
    <t>Zakup poslovnog prostora, Ive Kirigina 3 (62,00m2)-obročna otplata duga</t>
  </si>
  <si>
    <t xml:space="preserve">Bjanko zadužnica iznosa do 50.000,00 kn   Javni bilježnik Robert Baletić, OV-6324/2020,
</t>
  </si>
  <si>
    <t>Opatija, 14.12.2020</t>
  </si>
  <si>
    <t>KNJIGOVOTSTVENI SERVIS PD d.o.o., OIB 04884699310</t>
  </si>
  <si>
    <t>Zakup poslovnog prostora A Štangera 18</t>
  </si>
  <si>
    <t xml:space="preserve">Bjanko zadužnica iznosa do 150.000,00 kn   Javni bilježnik Robert Baletić, OV-6075/2020 I OV-6076/2020
</t>
  </si>
  <si>
    <t>Opatija, 30.11.2020</t>
  </si>
  <si>
    <t>OPATIJSKE DAME J.D.O.O., OIB 22148251936</t>
  </si>
  <si>
    <t>Zakup poslovnog prostora , M Tita 93</t>
  </si>
  <si>
    <t xml:space="preserve">Bjanko zadužnica iznosa do 500.000,00 kn   Javni bilježnik Robert Baletić, OV-5271/2020 I bjanko zadužnica iznosa do 50.000,00kn OV-5272/2020
</t>
  </si>
  <si>
    <t xml:space="preserve">Opatija, 21.10.2020 </t>
  </si>
  <si>
    <t>BOBO j.d.o.o., OIB 92331059341</t>
  </si>
  <si>
    <t>Zakup poslovnog prostora, A. Mohorovičića 40</t>
  </si>
  <si>
    <t xml:space="preserve">Bjanko zadužnica iznosa do 1.000.000,00 kn   Javni bilježnik Vesna Ćuzela, OV-6666/2020
</t>
  </si>
  <si>
    <t>Opatija, 17.09.2020</t>
  </si>
  <si>
    <t>RIBARNICA VOLOSKO D.O.O., OIB 21148585089</t>
  </si>
  <si>
    <t>Zakup poslovnog prostora, A. Štangera 5</t>
  </si>
  <si>
    <t xml:space="preserve">Bjanko zadužnica iznosa do 100.000,00 kn  OV-4400/2020 Javni bilježnik Robert Baletić
</t>
  </si>
  <si>
    <t>Opatija, 09.09.2020</t>
  </si>
  <si>
    <t>AŽURIRANO 10.11.2020.</t>
  </si>
  <si>
    <t>Zakup poslovnog prostora u Opatiji, na adresi I.Kirigina 4</t>
  </si>
  <si>
    <t>BARBERSHOP J.D.O.O. (I.Kirigina 4-bivša Radnička ulica)-muški fizerski salon</t>
  </si>
  <si>
    <t>Javni bilježnik Srđan Markiš - Bjanko zadužnice iznosa do 100.000,00 kn; OV-603/2019, OV-602/2019 , OV-601/2019, OV-600/2019</t>
  </si>
  <si>
    <t>Opatija, 04.10.2019</t>
  </si>
  <si>
    <t>Zakup poslovnog prostora u KD Zora (49,70m2)</t>
  </si>
  <si>
    <t>Javni bilježnik Srđan Markiš - Bjanko zadužnice iznosa do 50.000,00 kn; OV-183/2021 i do 100.000,00Kn, OV-184/2021</t>
  </si>
  <si>
    <t>Opatija, 12.01.2021</t>
  </si>
  <si>
    <t>LEOPOLD obrt za trgovinu,vl.ZORICA PALIĆ</t>
  </si>
  <si>
    <t>Zakup poslovnog prostora u OPATIJI, M.Tita 102</t>
  </si>
  <si>
    <t>JB Robert Baletić,      Bjanko zadužnica iznosa do 500.000,00Kn OV-777/2021</t>
  </si>
  <si>
    <t>Opatija, 10.02.2021</t>
  </si>
  <si>
    <t>TZ PGŽ</t>
  </si>
  <si>
    <t>Zakup poslovnog prostora u KD Zora, V. Nazor 3 (38,43m2)</t>
  </si>
  <si>
    <t>JB Srđan Markiš, ovjerene Bjanko zadužnice na iznos do 100.000,00kn ; OV5959/2020,OV-5958/2020,OV-5957/2020</t>
  </si>
  <si>
    <t>MY FOOD D.O.O. za ugostiteljstvo</t>
  </si>
  <si>
    <t>Opatija, M,Tita 114 (84,50m2)-pizzeria</t>
  </si>
  <si>
    <t>JB Srđan Markiš, ovjerena Bjanko zadužnica na iznos do 1.000.000,00kn ; OV-2369/2020</t>
  </si>
  <si>
    <t>Opatija, 09.06.2020</t>
  </si>
  <si>
    <t>Opatija, 11.12.2020</t>
  </si>
  <si>
    <t>STJEPAN DUNATOV</t>
  </si>
  <si>
    <t>Nikole Tesle 10</t>
  </si>
  <si>
    <t>JB Srđan Markiš, ovjerena Bjanko zadužnica na iznos do 1.000.000,00kn ; OV-2366/2020</t>
  </si>
  <si>
    <t>Opatija, M,Tita 116/2 (75,00m2)-restoran</t>
  </si>
  <si>
    <t>JB Srđan Markiš, ovjerena Bjanko zadužnica na iznos do 500.000,00kn ; OV-2367/2020</t>
  </si>
  <si>
    <t>JB Srđan Markiš, ovjerena Bjanko zadužnica na iznos do 500.000,00kn ; OV-2368/2020</t>
  </si>
  <si>
    <t>JB Srđan Markiš, ovjerena Bjanko zadužnica na iznos do 500.000,00kn ; OV-425/2021</t>
  </si>
  <si>
    <t>Opatija, 22.01.2021</t>
  </si>
  <si>
    <t>3T CABLE D.O.O.</t>
  </si>
  <si>
    <t>Križišće 4,Opatija (65,00m2)</t>
  </si>
  <si>
    <t>JB Srđan Markiš ovjerena bjanko zadužnica na iznos do 500.000,00Kn, OV-492/2021</t>
  </si>
  <si>
    <t>Opatija,26.01.2021</t>
  </si>
  <si>
    <t>H2O DESIGN d.o.o.</t>
  </si>
  <si>
    <t>JB Srđan Markiš, bjanko zadužnica na iznos do 100.000,00kn, OV-1/2021</t>
  </si>
  <si>
    <t>Opatija, 04.01.21</t>
  </si>
  <si>
    <t>JB Vera Lovrović Lečić ,bjanko zadužnica na iznos do 100.000,00 kn, OV-999/2021, OV-1000/2021</t>
  </si>
  <si>
    <t>Rijeka, 26.03.2021</t>
  </si>
  <si>
    <t>NOVI LIST D.O.O., Rijeka,Zvonimirova 20a</t>
  </si>
  <si>
    <t xml:space="preserve">poslovni prostor u zgradi ZORE, V. Nazora 3 </t>
  </si>
  <si>
    <t>JB Srđan Markiš, bjanko zadužnica na iznos od 569.749,50 kn, OV-3198/2021</t>
  </si>
  <si>
    <t>Rijeka, 27.05.21</t>
  </si>
  <si>
    <t>BURGER POINTd.o.o.,Korzo 30, Rijeka</t>
  </si>
  <si>
    <t>VERENO D.O.O., Opatija, Maršala Tita 162/3</t>
  </si>
  <si>
    <t>Velog Jože 1, Opatija (34,00m2)</t>
  </si>
  <si>
    <t>JB Srđan Markiš, bjanko zadužnica na iznos do 500.000,00kn, OV-2771/2021</t>
  </si>
  <si>
    <t>Opatija, 06.05.21</t>
  </si>
  <si>
    <t>Maršala Tita 162/3 (46,00m2)-željezarija</t>
  </si>
  <si>
    <t xml:space="preserve">ADMIRAL LAUNDRY J.D.O.O. A.B.Šimića 60,Rijeka </t>
  </si>
  <si>
    <t>Nova cesta 115,Opatija- 150m2) - praonica rublja</t>
  </si>
  <si>
    <t>Opatija, 25.05.2021</t>
  </si>
  <si>
    <t>1.000.000,00Kn</t>
  </si>
  <si>
    <t>A1 HRVATSKA D.O.O.,Vrtni put 1, Zagreb</t>
  </si>
  <si>
    <t>Dr. Maxa Oertela 9, suteren, 52,00m2</t>
  </si>
  <si>
    <t>Zagreb 06.05.2021</t>
  </si>
  <si>
    <t>JB Marija Grozdanić-Dekleva, bjanko zadužnica na iznos do 1.000.000,00 Kn, OV-5005/2021</t>
  </si>
  <si>
    <t xml:space="preserve">JB Vladimir Marčinko, Zagreb, Zadužnica na iznos 153.530,40 kn, OV-2222/2021 </t>
  </si>
  <si>
    <t xml:space="preserve">NINIK j.do.o.,Opatija,Maršala Tita 78/2, </t>
  </si>
  <si>
    <t>Opatija, Maršala tita 78/2-caffe bar 28,97m2-obnova ug. na 5.god.</t>
  </si>
  <si>
    <t>JB Robert Baletić,      Bjanko zadužnica iznosa do 500.000,00Kn OV-3005/2021</t>
  </si>
  <si>
    <t>Opatija, 19.05.2021</t>
  </si>
  <si>
    <t>UDRUGA ŽMERGO</t>
  </si>
  <si>
    <t>V.C.Emina 3,Opatija</t>
  </si>
  <si>
    <t>JB Robert Baletić,bjanko zadužnica na iznos do 100.000,00 kn;OV-1546/2021</t>
  </si>
  <si>
    <t>Opatija, 17.03.2021</t>
  </si>
  <si>
    <t>KREŠIMIR RASPUDIĆ Ured Odvjetnika Krešimir Raspudić, OIB:82810652421</t>
  </si>
  <si>
    <t>JB Mirta Dremil Štefančić,bjanko zadužnica na iznos do 500.000,00 Kn, OV-1684/2021</t>
  </si>
  <si>
    <t>Rijeka, 31.03.2021</t>
  </si>
  <si>
    <t>GESAN D.O.O., Opatija, Kumičićeva 1</t>
  </si>
  <si>
    <t>poslovni prostor M.Tita 103/3-obnova ug. na 5.god</t>
  </si>
  <si>
    <t>JB Srđan Markiš, bjanko zadužnica na iznos do 500000,00 Kn, OV-2245/2021</t>
  </si>
  <si>
    <t>Opatija, 15.04.21</t>
  </si>
  <si>
    <t>DENIS ZIGANTE  vl. VINA ZIGANTE, Grožnjan</t>
  </si>
  <si>
    <t>poslovni prostor u Pobri,Pobarska cesta 3 (31,35m2)</t>
  </si>
  <si>
    <t>JB Snježana Nazarević, bjanko zadužnica na iznos do 100.000,00Kn, OV-1720/2021</t>
  </si>
  <si>
    <t>Opatija, 13.04.2021</t>
  </si>
  <si>
    <t>Bjanko zadužnica do 50.000,00 kuna</t>
  </si>
  <si>
    <t>Obrt "SUVENIR", vl. N. Jakupović, Lovran, Stari grad 40</t>
  </si>
  <si>
    <t>Opatija, 16.07.2012.</t>
  </si>
  <si>
    <t>Obrt HALLO ŠPEŽA, vl. Valentina Jeletić Uhač, Opatija, Radnička 3</t>
  </si>
  <si>
    <t>Opatija, 21.08.2012.</t>
  </si>
  <si>
    <t>BAROLO obrt za trgovinu, vl. Elvis Šuša, Opatija, M. Tita 129</t>
  </si>
  <si>
    <t>Opatija, 10.09.2012.</t>
  </si>
  <si>
    <t>CAMPANA, obrt za ugostiteljstvo, vl. Darko Starčić, Ika, Primorska 31</t>
  </si>
  <si>
    <t>Bjanko zadužnica do 50.000,00 kuna                     Javni bilježnik: Nataša Šuran, OV-3599/14</t>
  </si>
  <si>
    <t>Opatija, 11.06.2014.</t>
  </si>
  <si>
    <t>INDA GO, obrt za trgovinu, vl. Dragan Balaban, Opatija, Ika Put za Brdo 9</t>
  </si>
  <si>
    <t>Bjanko zadužnica do 50.000,00 kuna                     Javni bilježnik: Vesna Kelečić, OV-9620/16</t>
  </si>
  <si>
    <t>Zagreb, 13.06.2016.</t>
  </si>
  <si>
    <t>PULITO, obrt za usluge, vl. Paula Matijašević, Opatija, Pobri, Varljenska cesta 31A</t>
  </si>
  <si>
    <t>Bjanko zadužnica do 50.000,00 kuna                     Javni bilježnik: Nataša Šuran, OV-7200/16</t>
  </si>
  <si>
    <t>Opatija, 30.11.2016.</t>
  </si>
  <si>
    <t xml:space="preserve">TIVOLI, obrt za ugostiteljstvo vl. Igor Korić, Veprinac, Šavroni 2 </t>
  </si>
  <si>
    <t>Zadužnica u iznosu od 34.000,00 kuna                     Javni bilježnik: Robert Beletić, OV-128/2021</t>
  </si>
  <si>
    <t>Opatija, 14.01.2021.</t>
  </si>
  <si>
    <t>MEDIATOR GRUPA j.d.o.o., Opatija, Radnička ulica 10</t>
  </si>
  <si>
    <t>Bjanko zadužnica do 50.000,00 kuna                     Javni bilježnik: Olga Sokolić Ožbolt, OV-35/2021</t>
  </si>
  <si>
    <t>Opatija, 11.01.2021.</t>
  </si>
  <si>
    <t>MONTIKOP, obrt za usluge i trgovinu, vl. Sanjin Žigulić, Veprinac, Lučetići 5</t>
  </si>
  <si>
    <t>FIN-TEH d.o.o., Opatija, Oprić, Oprić 89/A</t>
  </si>
  <si>
    <t>Bjanko zadužnica do 50.000,00 kuna                     Javni bilježnik: Srđan Markiš, OV-1703/2021</t>
  </si>
  <si>
    <t>Opatija, 18.03.2021.</t>
  </si>
  <si>
    <t>Sabatini d.o.o. Oprić, Put braće Honovića 29/F</t>
  </si>
  <si>
    <t>Zadužnica u iznosu od 28.000,00 kuna                     Javni bilježnik: Robert Beletić, OV-1415/2021</t>
  </si>
  <si>
    <t>Opatija, 11.03.2021.</t>
  </si>
  <si>
    <t>Opatija, 04.02.2021.</t>
  </si>
  <si>
    <t>PRINCESS REBEL d.o.o. Opatija, M.Tita 169</t>
  </si>
  <si>
    <t>Zadužnica u iznosu od 28.910,00 kuna                     Javni bilježnik: Srđan Markiš, OV-716/2021</t>
  </si>
  <si>
    <t>CHILL DESK, obrt za grafički dizajn i ilustraciju</t>
  </si>
  <si>
    <t>Bjanko zadužnica do 50.000,00 kn, Javni bilježnik: Velibor Panjković OV-2537/2021</t>
  </si>
  <si>
    <t>Rijeka,
08.02.2021.</t>
  </si>
  <si>
    <t>Opatija,
09.02.2021.</t>
  </si>
  <si>
    <t>VISUALITY j.d.o.o. Opatija, Kosićevo 8</t>
  </si>
  <si>
    <t>Zadužnica u iznosu od 28.900,00 kuna, Javni bilježnik: Robert Beletić OV-747/2021</t>
  </si>
  <si>
    <t>poticaj za zapošljavanje osobe s invaliditetom</t>
  </si>
  <si>
    <t>Zadužnica u iznosu od 56.760,00 kuna, Javni bilježnik: Robert Beletić OV-1850/2021</t>
  </si>
  <si>
    <t>Opatija,
31.03.2021.</t>
  </si>
  <si>
    <t>HOVLA, obrt za 3D, vl. Fran Vlahović, Opatija, Ulica 1. istarske čete 1</t>
  </si>
  <si>
    <t>Zadužnica u iznosu od 58.000,00 kuna, Javni bilježnik: Robert Beletić OV-2074/2021</t>
  </si>
  <si>
    <t>Opatija,
12.04.2021.</t>
  </si>
  <si>
    <t>poticaj za početak obavljanja djelatnosti obrta</t>
  </si>
  <si>
    <t>MT electronics j.d.o.o Opatija, Pužev Breg 33</t>
  </si>
  <si>
    <t>Bjanko zadužnica do 50.000,00 kuna, Javni bilježnik: Gordana Legović OV-1538/2021</t>
  </si>
  <si>
    <t>Rijeka, 30.04.2021.</t>
  </si>
  <si>
    <t>poticaj za početak obavljanja djelatnosti OPG-a</t>
  </si>
  <si>
    <t>VIVA, obrt za ugostiteljstvo, vl. Nicole Ćavar, Opatija, Ulica M.Tita 70</t>
  </si>
  <si>
    <t>Zadužnica u iznosu od 41.600,00 kuna                     Javni bilježnik: Srđan Markiš, OV-3266/2020</t>
  </si>
  <si>
    <t>Opatija, 28.05.2021.</t>
  </si>
  <si>
    <t>Zadužnica u iznosu od 58.000,00 kuna                     Javni bilježnik: Srđan Markiš, OV-3266/2021</t>
  </si>
  <si>
    <t>INSPIRA, obrt za usluge i trgovinu, vl. Lidija Jukić, Opatija, Rikarda Katalinića Jeretova 27</t>
  </si>
  <si>
    <t>poticaj za školovanje nosioca obrta</t>
  </si>
  <si>
    <t>Bjanko zadužnica do 5.000,00 kuna                   Javni bilježnik: Robert Beletić, OV-3196/2021</t>
  </si>
  <si>
    <t>Opatija, 31.05.2021.</t>
  </si>
  <si>
    <t>ODM, obrt za inžinjerstvo, usluge, trgovinu i turizam, vl. Veljko Maljić</t>
  </si>
  <si>
    <t>Bjanko zadužnica do 50.000,00 kuna                   Javni bilježnik: Velibor Panjković, OV-11990/2021</t>
  </si>
  <si>
    <t>Rijeka, 27.05.2021.</t>
  </si>
  <si>
    <t>PK trgovački obrt, vl. Petar Karadakić, Opatija, M.Tita 123/2</t>
  </si>
  <si>
    <t>Bjanko zadužnica do 50.000,00 kuna                      Javni bilježnik: Srđan Markiš, OV-4191/2021</t>
  </si>
  <si>
    <t>Opatija, 08.07.2021.</t>
  </si>
  <si>
    <t>Ondine, obrt za specijalizirane dizajnerske djelatnosti, trgovinu i usluge, vl. Lada Sega, Opatija, Ulica poginulih hrvatskih branitelja 13</t>
  </si>
  <si>
    <t>Zadužnica u iznosu od 58.000,00 kuna                     Javni bilježnik: Srđan Markiš, OV-4238/2021</t>
  </si>
  <si>
    <t>Opatija, 12.07.2021.</t>
  </si>
  <si>
    <t>MY FOOD D.O.O., Bukovačka 25, Zagreb</t>
  </si>
  <si>
    <t>Bjanko zadužnica do 50.000,00 kuna                      Javni bilježnik: Srđan Markiš, OV-4398/2021</t>
  </si>
  <si>
    <t>Opatija, 19.07.2021.</t>
  </si>
  <si>
    <t>SHINE, obrt za osnovno čišćenje zgrada, vl. Jasmina Milićević, Oprić 74 A, Opatija</t>
  </si>
  <si>
    <t>Bjanko zadužnica do 100.000,00 kuna                   Javni bilježnik: Robert Beletić, OV-6403/2021</t>
  </si>
  <si>
    <t>Opatija, 28.10.2021.</t>
  </si>
  <si>
    <t>Opatija, 27.10.2021.</t>
  </si>
  <si>
    <t>PIKY, obrt za proizvodnju i usluge, 
vl. Aleksandar Korić, Šavroni 134 A, Veprinac</t>
  </si>
  <si>
    <t>Bjanko zadužnica do 100.000,00 kuna                   Javni bilježnik: Robert Beletić, OV-6373/2021</t>
  </si>
  <si>
    <t>DRAŽINA, obrt za ugostiteljstvo, vl. Hajni Košar, Primorska 12 B, Ika</t>
  </si>
  <si>
    <t>Bjanko zadužnica do 100.000,00 kuna                   Javni bilježnik: Robert Beletić, OV-6769/2021</t>
  </si>
  <si>
    <t>Opatija, 15.11.2021.</t>
  </si>
  <si>
    <t>NAUTIKA TONČINIĆ, obrt za usluge, vl. Dejan Tončinić, Ičići, Liburnijska ulica 24</t>
  </si>
  <si>
    <t>Bjanko zadužnica do 100.000,00 kuna                      Javni bilježnik: Srđan Markiš, OV-7033/2021</t>
  </si>
  <si>
    <t>TELESTO LINGUISTICS, obrt za stručno prevođenje, savjetovanje i edukaciju, vl. Sanja Barč, Opatija, Dante Alighieria 2</t>
  </si>
  <si>
    <t>Bjanko zadužnica do 100.000,00 kuna                      Javni bilježnik: Srđan Markiš, OV-6976/2021</t>
  </si>
  <si>
    <t>Opatija, 11.11.2021.</t>
  </si>
  <si>
    <t>EPOXYD DASKE, obrt za proizvodnju, vl. Feručo Brubnjak, Opatija, Ika, Stubište Vrh Ike 4</t>
  </si>
  <si>
    <t>Bjanko zadužnica do 100.000,00 kuna                   Javni bilježnik: Robert Beletić, OV-6778/2021</t>
  </si>
  <si>
    <t>Opatija, 17.11.2021.</t>
  </si>
  <si>
    <t>Opatija, 19.11.2021.</t>
  </si>
  <si>
    <t>IMOB, obrt za poslovanje nekretninama i usluge, vl. Antonio Seccareccia, Opatija, Nova cesta 178</t>
  </si>
  <si>
    <t>Zadužnica u iznosu od 58.000,00 kuna                     Javni bilježnik: Srđan Markiš, OV-7124/2021</t>
  </si>
  <si>
    <t>ALFA KONZALTING, obrt za računovodstvene usluge, vl. Sandra Hrvatin, Kalina 135 B, Veprinac</t>
  </si>
  <si>
    <t>poticaj za školovanje člana obitelji obrtnika</t>
  </si>
  <si>
    <t>Bjanko zadužnica do 5.000,00 kuna                   Javni bilježnik: Robert Beletić, OV-6847/2021</t>
  </si>
  <si>
    <t>VITMAR d.o.o. Opatija, Mileve Sušanj 22</t>
  </si>
  <si>
    <t>Zadužnica na iznos od 72.600,00 kuna                     Javni bilježnik: Srđan Markiš, OV-7817/2022</t>
  </si>
  <si>
    <t>Opatija, 28.12.2021.</t>
  </si>
  <si>
    <t>MASTER GIPS, obrt za usluge, vl. Albert Šebenik, Opatija, Put za Plahuti 2 A</t>
  </si>
  <si>
    <t>Zadužnica na iznos od 58.000,00 kuna                   Javni bilježnik: Robert Beletić, OV-7790/2021</t>
  </si>
  <si>
    <t>QUARNERO PLUS j.d.o.o., Opatija, Ičići, Antuna Dminaka 2</t>
  </si>
  <si>
    <t>Bjanko zadužnica do 100.000,00 kuna                   Javni bilježnik: Robert Beletić, OV-49/2022</t>
  </si>
  <si>
    <t>Opatija, 05.01.2022.</t>
  </si>
  <si>
    <t>EKOFIL d.o.o., Matulji, Pobri, Put Dukino 8</t>
  </si>
  <si>
    <t>Bjanko zadužnica do 50.000,00 kuna                   Javni bilježnik: Robert Beletić, OV-70/2022</t>
  </si>
  <si>
    <t>Opatija, 07.01.2022.</t>
  </si>
  <si>
    <t>poticaj za školovanje obrtnika</t>
  </si>
  <si>
    <t>Bjanko zadužnica do 10.000,00 kuna                      Javni bilježnik: Srđan Markiš, OV-84/2022</t>
  </si>
  <si>
    <t>VOLLY j.d.o.o., Opatija, Antuna Raspora 8</t>
  </si>
  <si>
    <t>Bjanko zadužnica do 50.000,00 kuna                      Javni bilježnik: Srđan Markiš, OV-85/2022</t>
  </si>
  <si>
    <t>Obiteljski dom za starije i nemoćne osobe, Irena Ivanković, Lovran, Oprić 55A</t>
  </si>
  <si>
    <t>Bjanko zadužnica do 50.000,00 kuna                   Javni bilježnik: Robert Beletić, OV-100/2022</t>
  </si>
  <si>
    <t>Opatija, 10.01.2022.</t>
  </si>
  <si>
    <t>KRUPIĆ, obrt za ugostiteljstvo, vl. Dino Krupić, Opatija, Poljane, Sv. Petar 21</t>
  </si>
  <si>
    <t>DRAGA MOJA, obrt za trgovinu, vl. Jadranka Pohlmann, Mošćenička Draga, Antona Rosovića 11</t>
  </si>
  <si>
    <t>Zadužnica na iznos od 58.000,00 kuna                     Javni bilježnik: Srđan Markiš, OV-299/2022</t>
  </si>
  <si>
    <t>Opatija, 19.01.2022.</t>
  </si>
  <si>
    <t>Zagreb, 08.06.2021</t>
  </si>
  <si>
    <t xml:space="preserve">Bjanko zadužnica iznosa do 10.000,00 kn   Javni bilježnik Srđan Markiš, OV-5577/2020,
</t>
  </si>
  <si>
    <t xml:space="preserve">Bjanko zadužnica iznosa do 5.000,00 kn   Javni bilježnik Srđan Markiš, OV-5576/2020,
</t>
  </si>
  <si>
    <t>poslovni prostor Poljane 67</t>
  </si>
  <si>
    <t>JB Robert Baletić ,bjanko zadužnice do 100.000,00kn OV-378/2020,377/2020,379/2020</t>
  </si>
  <si>
    <t>Opatija 23.01.20</t>
  </si>
  <si>
    <t>WIENER OSIGURANJE WIENNA</t>
  </si>
  <si>
    <t>poslovni prostor M.Tita 64</t>
  </si>
  <si>
    <t>JB Boža Svedec,bjanko zadužnice do 500.000,00kn OV-358/2020</t>
  </si>
  <si>
    <t>Opatija, M,Tita 110 (36,00m2)-slastičarna Fast food Roko</t>
  </si>
  <si>
    <t>ZAGREBAČKA BANKA DD OIB: 9296223473</t>
  </si>
  <si>
    <t>Zakup poslovnog prostora,M.Tita 69</t>
  </si>
  <si>
    <t>JB Anita Škurjanec, bjanko zadužnica do iznosa 1.000.000,00 kn OV-317/2020</t>
  </si>
  <si>
    <t>Zagreb, 22.01.2020.</t>
  </si>
  <si>
    <t>ANTONY D.O.O. i Jozef Antony kao fizička osoba</t>
  </si>
  <si>
    <t>Ugovor o zakupu,M.Tita 93</t>
  </si>
  <si>
    <t>JB Zoran Vrsalović, bjanko zadužnica OV-988/2020,OV-989/2020.OV-1658/2020, OV-1659/2020</t>
  </si>
  <si>
    <t>Rijeka 31.01.2020.(za Antony d.o.o) i 18.02.2020 (za fizičku osobu)</t>
  </si>
  <si>
    <t>KAMELEON D.O.O., OIB:99341872451</t>
  </si>
  <si>
    <t>Zagreb, 11.02.2021.</t>
  </si>
  <si>
    <t>OPATIJA NEKRETNINE D.O.O., OIB:92357521535</t>
  </si>
  <si>
    <t>Poslovni prostor, M.Tita 88</t>
  </si>
  <si>
    <t>JB Robert Baletić, bjanko zadužnia na iznos do 100.000,00 kn, OV-3142/2021</t>
  </si>
  <si>
    <t>Opatija, 27.05.2021.</t>
  </si>
  <si>
    <t>B.W.A do.o., OIB:4910969456</t>
  </si>
  <si>
    <t>poslovni prostor, KD Zora, V.Nazora 3</t>
  </si>
  <si>
    <t>JB Nikša Mozara, bjanko zadužnica na iznos do 1.000.000,00kn OV-4502/2021</t>
  </si>
  <si>
    <t>Dubrovnik, 20.07.2021</t>
  </si>
  <si>
    <t>TRGOVINA KRK DD</t>
  </si>
  <si>
    <t>STAR EL</t>
  </si>
  <si>
    <t>IZGRADNJA D.O.O. Crikvenica, Ul Kralja Zvonimira 45</t>
  </si>
  <si>
    <t>Jamstvo za ozbiljnost ponude za obnovu pročelja i interijera vile Angioline</t>
  </si>
  <si>
    <t>Garancija Erste banke br. 5402261661</t>
  </si>
  <si>
    <t>do  28.02.2022.</t>
  </si>
  <si>
    <t>Rijeka 23.11.2021</t>
  </si>
  <si>
    <t>TEH - GRADNJA d.o.o. Zagreb, Ksenije Kantoci 3</t>
  </si>
  <si>
    <t>Garancija SPERBANK D.D. BR. 559844</t>
  </si>
  <si>
    <t>do 25.01.2022.</t>
  </si>
  <si>
    <t>Zagreb, 19.11.2021</t>
  </si>
  <si>
    <t>ZANATSKA ZADRUGA GRADIN, Rijeka, Splitska 2/III</t>
  </si>
  <si>
    <t>Garancija BKS BANK AG br. 58004569/21</t>
  </si>
  <si>
    <t>do 26.01.2022.</t>
  </si>
  <si>
    <t>Rijeka, 22.11.2021.</t>
  </si>
  <si>
    <t>X.O.A. GRADNJA d.o.o. Kablarska cesta 56, Rijeka</t>
  </si>
  <si>
    <t>Garancija OTP bank d.d.  Br. G/2239/21</t>
  </si>
  <si>
    <t>do 31.01.2022.</t>
  </si>
  <si>
    <t>Zagreb, 17.11.2021.</t>
  </si>
  <si>
    <t>Jamstvo za uredno izvršenje ugovora za izgradnju ceste Trinajstovica</t>
  </si>
  <si>
    <t>Garancija br. 58004505/21</t>
  </si>
  <si>
    <t>do 12.01.2022</t>
  </si>
  <si>
    <t>Rijeka, 04.06.2021</t>
  </si>
  <si>
    <t>GIT VARAŽDIN d.o.o. Varaždin, Braće Ružić 28</t>
  </si>
  <si>
    <t xml:space="preserve">Jamstvo za OTKLANJANJE NEDOSTATAKA U JAMSTVENOM ROKU za preuređenje vile Antonio HUBBAZIA </t>
  </si>
  <si>
    <t>Bjanko zadužnica , ov-2094/2021</t>
  </si>
  <si>
    <t>Kastav, 30.3.2021</t>
  </si>
  <si>
    <t>Deltron d.o.o. Split, Vukovarska 148</t>
  </si>
  <si>
    <t>Jamstvo za OTKLANJANJE NEDOSTATAKA U JAMSTVENOM ROKU Društveni dom Veprinac -rekonstrukcija</t>
  </si>
  <si>
    <t>JB Amira Predovan,bjanko zadužnica na iznos do 50.000,00</t>
  </si>
  <si>
    <t>Garancija broj 45/2021-G-F2206010
Hrvatska poštanska banka dd ZAGREB</t>
  </si>
  <si>
    <t>31.12.2023.</t>
  </si>
  <si>
    <t>poslovni prostor, A.Štangera 35 (52,00m2)</t>
  </si>
  <si>
    <t>Opatija, 08.06.2021</t>
  </si>
  <si>
    <t>HRVATSKI TELEKOM, Radnička cesta 21, Zagreb, OIB 81793146560</t>
  </si>
  <si>
    <t>poslovni prostor ul. Kosićevo 7 (13,00m2)</t>
  </si>
  <si>
    <t>Zagreb, 19.01.2021</t>
  </si>
  <si>
    <t>JB Stjepan Šaškor, bjanko zadužnica na iznos do 100.000,00kn, OV-161/2021</t>
  </si>
  <si>
    <t>LIND GRAD D.O.O., OIB 81590401884</t>
  </si>
  <si>
    <t>poslovni prostor na adresi M.Tita 87, (23,15m2)</t>
  </si>
  <si>
    <t>JB Gorana Blaić Hebrang, bjanko zadužnica na iznos do 100.000,00kn OV-2291/2022, i bjanko zadužnica na iznos do 100.000,00kn OV-2292/2022</t>
  </si>
  <si>
    <t>Zagreb, 24.03.2022</t>
  </si>
  <si>
    <t>LORELLA LAZAR, OIB 53570793230</t>
  </si>
  <si>
    <t>Kemijska čistionica L&amp;V, M.Tita 114/3</t>
  </si>
  <si>
    <t>JB Robert Baletić,bjanko zadužnica na iznos do 500.000,00 kn;OV-148/2022</t>
  </si>
  <si>
    <t>Opatija, 12.01.2022</t>
  </si>
  <si>
    <t xml:space="preserve"> DULUMA J.D.O.O., OIB 32595958260</t>
  </si>
  <si>
    <t>MAC SPORT SUVENIRI, M.Tita 88/2 (70,00m2)</t>
  </si>
  <si>
    <t>Opatija, 01.03.2022</t>
  </si>
  <si>
    <t>JB Robert Baletić. Bjanko zadužnica na iznos do 50.000,00kn OV-1267-2022, na iznos do 100.000,00KN OV-1268/2022, OV-1269/2022</t>
  </si>
  <si>
    <t>JB Boris Baletić, bjanko zadužnica na iznos do 50.000,00kn, OV-3376/2021, na iznos do 100.000,00kn OV-3377/2021</t>
  </si>
  <si>
    <t>I dodatak garanciji broj 45/2021-G-F2206010
Hrvatska poštanska banka dd ZAGREB</t>
  </si>
  <si>
    <t>Zagreb, 23.05.2022</t>
  </si>
  <si>
    <t>Kastav, 31.3.2021</t>
  </si>
  <si>
    <t>Bjanko zadužnica na iznos do 100.000,00kn , OV-3008/2021 od 05.05.2021</t>
  </si>
  <si>
    <t>Jamstvo za OTKLANJANJE NEDOSTATAKA U JAMSTVENOM ROKU za preuređenje MOHO II</t>
  </si>
  <si>
    <t>Delnice 01.07.2022</t>
  </si>
  <si>
    <t>ZADUŽNICA OV-2243/2022</t>
  </si>
  <si>
    <t>ZADUŽNICA OV-2181/2022</t>
  </si>
  <si>
    <t>Zadužnica OV-2268/2022na iznos do 50.000,00kn, OV-2269/2022 na iznos do 100.000,00kn</t>
  </si>
  <si>
    <t>Crikvenica 23.06.2022</t>
  </si>
  <si>
    <t>Jamstvo za uredno izvršenje ugovora za obnovu pročelja i interijera VILE ANGIOLINE</t>
  </si>
  <si>
    <t>Garancija br.5402276169 - ERSTE BANK</t>
  </si>
  <si>
    <t>Rijeka,15.02.2022</t>
  </si>
  <si>
    <t>UGOVOR 49/22 o javnoj nabavi digitalnog kino projektora</t>
  </si>
  <si>
    <t xml:space="preserve">1. Bjanko zadužnica do 100.000,00 kuna
Javni bilježnik TOMISLAV KNEZ OV-4755/2022
</t>
  </si>
  <si>
    <t>Sveta Nedelja, 21.07.2022</t>
  </si>
  <si>
    <t>PRAHIN INC d.o.o.</t>
  </si>
  <si>
    <t>HEP OPSKRBA D.O.O.</t>
  </si>
  <si>
    <t>Javni bilježnik Martina Sušanj Peršić, Bjanko zadužnica do 50.000,00 Kn, OV-3721-2020</t>
  </si>
  <si>
    <t xml:space="preserve">STAR EL D.O.O. </t>
  </si>
  <si>
    <t>Obročna otplata duga-zakupnina PP A. Štangera 35</t>
  </si>
  <si>
    <t>JB Boris Baletić, bjanko zadužnica na iznos do 100.000,00kn, OV-68/2021</t>
  </si>
  <si>
    <t>Opatija, 11.01.2021</t>
  </si>
  <si>
    <t>CONFIDO AURUM D.O.O.</t>
  </si>
  <si>
    <t>JB Srđan Markiš, Bjanko zadužnica do 50.000,00Kn, OV-564/2021</t>
  </si>
  <si>
    <t>Opatija,29.01.2021</t>
  </si>
  <si>
    <t>NEVENKO VORKAPIĆ</t>
  </si>
  <si>
    <t>VALENTIN LLESHI</t>
  </si>
  <si>
    <t>Opatija, 03.02.2021</t>
  </si>
  <si>
    <t>NEVENKO VORKAPIĆ, vl.EVERGREEN</t>
  </si>
  <si>
    <t>Komunalna naknada, spomenička renta -Upravni ugovor</t>
  </si>
  <si>
    <t>Bjanko zadužnica po JB Srđan Markiš, OV-679/2021 do 50.000,00 Kn</t>
  </si>
  <si>
    <t>Odgoda plaćanja duga na ime zakupnine PP</t>
  </si>
  <si>
    <t>JB Miljenka Katunar Zrinski, Bjanko zadužnica na iznos do 100.000,00 Kn OV-621/2021</t>
  </si>
  <si>
    <t>Krk, 04.02.2021</t>
  </si>
  <si>
    <t>RIJEKA PROJEKT D.O.O.</t>
  </si>
  <si>
    <t>Ugovor o javnoj nabavi 18/22-spoj na matuljsku cestu</t>
  </si>
  <si>
    <t xml:space="preserve">Bjanko zadužnica do 50.000,00 kuna
Javni bilježnik Mirta Dremil Štefanić OV-1722/2022
</t>
  </si>
  <si>
    <t>Ugovor o javnoj nabavi 28/22-Izrada prostorno prometne studije Grada Opatije</t>
  </si>
  <si>
    <t>Bjanko zadužnica do 50.000,00 Kn, Javni bilježnik Mirta Dremil Štefanić OV-2070/2022</t>
  </si>
  <si>
    <t>MAURICIO POČEKAJ - Mac sport</t>
  </si>
  <si>
    <t>Opatija, 15.02.2022</t>
  </si>
  <si>
    <t>JB Robert Baletići, Bjanko zadužnica na iznos do 100.000,00 Kn OV-833/2022, JB Robert Baletići, Bjanko zadužnica na iznos do 100.000,00 Kn OV-835/2022</t>
  </si>
  <si>
    <t>Izrada projektne dokumentacije-dionice 3.ceste-ul Kosićevo na Novu Cestu i Maatuljsku cestu (Prostorno plan-Tupanjac)</t>
  </si>
  <si>
    <t>Bjanko zadužnica do 50.000,00 Kn, Javni bilježnik Mirta Dremil Štefanić OV-3122/2022</t>
  </si>
  <si>
    <t>Rijeka, 01.06.2022</t>
  </si>
  <si>
    <t>Rijeka, 30.03.2022</t>
  </si>
  <si>
    <t>Rijeka, 13.04.2022</t>
  </si>
  <si>
    <t xml:space="preserve">EVIDENCIJA PRIMLJENIH JAMSTAVA za dodjelu potpore po Programu potpora za rješavanje stambenog pitanja mladih                                                                                                                                                Stanje na dan 31.12.2022. godine </t>
  </si>
  <si>
    <t>VEDRAN DUJMIĆ, IČIĆI, POLJANSKA CESTA 21</t>
  </si>
  <si>
    <t>Ugovor za dodjelu potpoea za rješavanje stambenog pitanja</t>
  </si>
  <si>
    <t>Opatija, 28.12.2021</t>
  </si>
  <si>
    <t>Bjanko zadužnica JB Robert Baletić na iznos do 10.000,00 Kn, OV-7801/2021</t>
  </si>
  <si>
    <t>Bjanko zadužnica ovjerena po JB Vesna Šeškar Poslovni broj: OV-3246/2020, OV-3243/2020
Čavle 24.06.2020.</t>
  </si>
  <si>
    <t>NB ARGENT D.O.O.</t>
  </si>
  <si>
    <t xml:space="preserve">Garancija za otklanjanje nedostataka u garantnom roku-DV VEPRINAC dogradnja 
</t>
  </si>
  <si>
    <t>L.E. - M.I.L. D.O.O.</t>
  </si>
  <si>
    <t>UGOVOR O JAVNIM DAVANJIMA BR 52/22</t>
  </si>
  <si>
    <t>Rijeka, 08.03.2022</t>
  </si>
  <si>
    <t>Bjanko zadužnica OV 1685/2022 JB Tea Ivić Jenkačna iznos do 50.000,00 Kn</t>
  </si>
  <si>
    <t>Obročna otplata duga zakup PP</t>
  </si>
  <si>
    <t>Odluka obročna otplata duga zakupnine - Maršala Tita 12</t>
  </si>
  <si>
    <t>JB Srđan Markiš, Bjanko zadužnica do 100.000,00Kn, OV-681/2021, do 50.000,00Kn Ov-680/2021</t>
  </si>
  <si>
    <t xml:space="preserve">Obročna otplata duga komunalne naknade </t>
  </si>
  <si>
    <t>Kastav 23.10.2020</t>
  </si>
  <si>
    <t>Ugovor o građenju - Udruga osoba s invaliditetom - Kutak za inkluziju ugovor o građenju 41/21</t>
  </si>
  <si>
    <t>Bjanko zadužnica od 07.12.2022
Javni bilježnik Srđan Markiš OV-3331/2020, OV-3332/2020</t>
  </si>
  <si>
    <t>REPUBLIKA HRVATSKA Ministarstvo regionalnog razvoja   i fondova EU- Ugovor o kreditu ESJR-22-1102039 od 11.11.2022 u iznosu 8.000.000,00 uvećano za kamate naknade i troškove</t>
  </si>
  <si>
    <t>Opatija, 07.12.2022</t>
  </si>
  <si>
    <t>PROFICO D.O.O. I MARTINA BLAŽIĆ</t>
  </si>
  <si>
    <t xml:space="preserve">Zakup poslovnog prostora Zert 2 </t>
  </si>
  <si>
    <t xml:space="preserve">Bjanko zadužnica iznosa do 500.000,00 kn   Javni bilježnik Srđan Markiš, OV-3826/2020,
</t>
  </si>
  <si>
    <t>JB Biserka Lovrić, bjanko zadužnica na iznos do 50.000,00 OV-746/2021,bjanko zadužnica na iznos do 100.000,00kn OV-749/2021, i bjanko zadužnica na iznos do 10.000,00 kn OV-748/2021</t>
  </si>
  <si>
    <t xml:space="preserve">IZNOS </t>
  </si>
  <si>
    <t>62.</t>
  </si>
  <si>
    <t>63.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</si>
  <si>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</si>
  <si>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</si>
  <si>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</si>
  <si>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</si>
  <si>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</si>
  <si>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</si>
  <si>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</si>
  <si>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</si>
  <si>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</si>
  <si>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</si>
  <si>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</si>
  <si>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</si>
  <si>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</si>
  <si>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</si>
  <si>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</si>
  <si>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</si>
  <si>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</si>
  <si>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</si>
  <si>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</si>
  <si>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</si>
  <si>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</si>
  <si>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</si>
  <si>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</si>
  <si>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</si>
  <si>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HERBALIST d.o.o., Opatija, Vjekoslava Spinčića 5</t>
  </si>
  <si>
    <t>URBAN GARDEN, obrt za ugostiteljstvo, vl. Dea Kurti, Opatija, Radnička ulica 2</t>
  </si>
  <si>
    <t>MASTER MOTO NAUTIKA j.d.o.o., Opatija, Matuljska cesta 2A</t>
  </si>
  <si>
    <t>SURRIGO d.o.o., Opatija, Andrije Štangera 2</t>
  </si>
  <si>
    <t>DISTINCTIVE, obrt za glazbene usluge i produkciju, vl. Luka Jenuš, Opatija, Nova cesta 43</t>
  </si>
  <si>
    <t>AMORINO d.o.o. Opatija, Nova cesta 118</t>
  </si>
  <si>
    <t>poticaj za subvencioniranje troškova nabave i ugradnje opreme i strojeva</t>
  </si>
  <si>
    <t>UNAMARIN j.d.o.o. Opatija, Pobri, Nova cesta 12/D</t>
  </si>
  <si>
    <t>Bjanko zadužnica do 50.000,00 kuna                   Javni bilježnik: Robert Beletić, OV-3429/2022</t>
  </si>
  <si>
    <t>Opatija,
01.06.2022.</t>
  </si>
  <si>
    <t>OMNIA TREATMENT, obrt za usluge, vl. Matija Pošćić, Opatija, Bože Milanovića 4</t>
  </si>
  <si>
    <t>WIN, obrt za usluge, vl. Nina Vičić, Veprinac, Slavići 19</t>
  </si>
  <si>
    <t>PETIT, obrt za usluge, vl. Lorena Gregorović, Opatija, Maršala Tita 116/2</t>
  </si>
  <si>
    <t>Bjanko zadužnica do 50.000,00 kuna                      Javni bilježnik: Srđan Markiš, OV-4161/2022</t>
  </si>
  <si>
    <t>Opatija,
05.07.2022.</t>
  </si>
  <si>
    <t xml:space="preserve">VRTIREPKA, obrt za njegu i uređivanje kućnih ljubimaca, vl. Nola Smolica, Opatija, Pobri, Pužev breg 6 </t>
  </si>
  <si>
    <t>Bjanko zadužnica do 50.000,00 kuna                   Javni bilježnik: Robert Beletić, OV-5322/2022</t>
  </si>
  <si>
    <t>Unikatni pokloni d.o.o. Opatija, Oprić, Put Perišići 26</t>
  </si>
  <si>
    <t>Bjanko zadužnica do 50.000,00 kuna                     Javni bilježnik: Radmila Mandić, OV-1588/2022</t>
  </si>
  <si>
    <t>Opatija,
06.09.2022.</t>
  </si>
  <si>
    <t>LAN DI´E, obrt za usluge, vl. Elida Jusufagić, Lovran, Šetalište M. Tita 50</t>
  </si>
  <si>
    <t>Bjanko zadužnica do 50.000,00 kuna                      Javni bilježnik: Srđan Markiš, OV-5379/2022</t>
  </si>
  <si>
    <t>Opatija,
07.09.2022.</t>
  </si>
  <si>
    <t>OFFICINA MARINI, obrt za automehaničarske usluge, vl. Đani Marini, Pobri, Evićev put 17</t>
  </si>
  <si>
    <t>Bjanko zadužnica do 50.000,00 kuna                      Javni bilježnik: Srđan Markiš, OV-5380/2022</t>
  </si>
  <si>
    <t>poticaj za subvenciju troškova stručnog osposobljavanja i usavršavanja obrtnika</t>
  </si>
  <si>
    <t>Bjanko zadužnica do 5.000,00 kuna                   Javni bilježnik: Robert Beletić, OV-5098/2022</t>
  </si>
  <si>
    <t>Opatija,
25.08.2022.</t>
  </si>
  <si>
    <t>FILMASH STUDIO, vl. Marko Paradžik, Pobri, Put za Matulji 12 A</t>
  </si>
  <si>
    <t>Bjanko zadužnica do 50.000,00 kuna                     Javni bilježnik: Martina Sušanj Peršić, OV-9215/2022</t>
  </si>
  <si>
    <t>Opatija,
26.09.2022.</t>
  </si>
  <si>
    <t>2XM, obrt za specijalizirane dizajnerske djelatnosti, vl. Srđan Meničanin, Opatija, Stubište Baredi 2</t>
  </si>
  <si>
    <t>Zadužnica na iznos od 34.000,00 kuna                     Javni bilježnik: Srđan Markiš, OV-5745/2022</t>
  </si>
  <si>
    <t>Opatija,
23.09.2022.</t>
  </si>
  <si>
    <t>CONTESSA TOURS, obrt za turističke usluge, vl. Saša Grozić, Opatija, Ulica Drage Gervaisa 4</t>
  </si>
  <si>
    <t>poticaj za digitalizaciju poslovanja (subvencija troška izrade web stranice)</t>
  </si>
  <si>
    <t>Bjanko zadužnica do 50.000,00 kuna                      Javni bilježnik: Srđan Markiš, OV-6211/2022</t>
  </si>
  <si>
    <t>Opatija,
17.10.2022.</t>
  </si>
  <si>
    <t>ALEN ILIĆ, obrt za njegu i održavanje tijela, vl. Alen Ilić, Opatija, Veprinac, Šimetići 2 A</t>
  </si>
  <si>
    <t>Bjanko zadužnica do 50.000,00 kuna                      Javni bilježnik: Srđan Markiš, OV-6350/2022</t>
  </si>
  <si>
    <t>Opatija,
25.10.2022.</t>
  </si>
  <si>
    <t>Zadužnica na iznos od 20.000,00 kuna                     Javni bilježnik: Robert Beletić, OV-6384/2022</t>
  </si>
  <si>
    <t>MESNICA VEDRAN, obrt za trgovinu mesom i mesnim proizvodima, vl. Vedran Tepavac, Opatija, Vjekoslava Spinčića 2/1</t>
  </si>
  <si>
    <t>Zadužnica na iznos od 34.000,00 kuna                     Javni bilježnik: Robert Beletić, OV-6855/2022</t>
  </si>
  <si>
    <t>Opatija,
22.11.2022.</t>
  </si>
  <si>
    <t>Bjanko zadužnica do 50.000,00 kuna                   Javni bilježnik: Robert Beletić, OV-7019/2022</t>
  </si>
  <si>
    <t>Opatija, 01.12.2022.</t>
  </si>
  <si>
    <t>QUEENEL, obrt za usluge, vl. Elena Mulac Pavlović, Poljane, Babiloni 111 A</t>
  </si>
  <si>
    <t>Zadužnica na iznos od 34.000,00 kuna                     Javni bilježnik: Srđan Markiš, OV-7251/2022</t>
  </si>
  <si>
    <t>Opatija, 05.12.2022.</t>
  </si>
  <si>
    <t>poticaj za zapošljavanje nezaposlene osobe</t>
  </si>
  <si>
    <t>LAB 9, obrt za organizaciju vjenčanja i evenata, vl. Damir Žerić, Opatija, Andrije Štangera 55 a</t>
  </si>
  <si>
    <t>poticaj za obavljanje djelatnosti u zaleđu/na području MO Volosko</t>
  </si>
  <si>
    <t>Zadužnica na iznos od 25.000,00 kuna                     Javni bilježnik: Srđan Markiš, OV-7367/2022</t>
  </si>
  <si>
    <t>Opatija, 12.12.2022.</t>
  </si>
  <si>
    <t>PROJEKT GLAERIJA D.O.O.</t>
  </si>
  <si>
    <t>Bjanko zadužnica OV-7497/2021 od 08.07.2021.</t>
  </si>
  <si>
    <t>Obročna otplata duga komunalnog doprinosa</t>
  </si>
  <si>
    <t>Opatija, 08.07.2021</t>
  </si>
  <si>
    <t>Bjanko zadužnica OV-10303/2021 od 24.09.2021.</t>
  </si>
  <si>
    <t>Opatija, 24.09.2021</t>
  </si>
  <si>
    <t>Bjanko zadužnica OV-10302/2021 od 08.07.2021.</t>
  </si>
  <si>
    <t>Bjanko zadužnica OV-10306/2021 od 24.09.2021.</t>
  </si>
  <si>
    <t>Bjanko zadužnica OV-7496/2021 od 08.07.2021.</t>
  </si>
  <si>
    <t>Bjanko zadužnica OV-11777/2021 od 29.10.2021.</t>
  </si>
  <si>
    <t>Opatija, 29.10.2021</t>
  </si>
  <si>
    <t>Bjanko zadužnica OV-11779/2021 od 29.10.2021.</t>
  </si>
  <si>
    <t>Bjanko zadužnica OV-11778/2021 od 29.10.2021.</t>
  </si>
  <si>
    <t>Bjanko zadužnica OV-10305/2021 od 24.09.2021.</t>
  </si>
  <si>
    <t>Bjanko zadužnica OV-10304/2021 od 24.09.2021.</t>
  </si>
  <si>
    <t>Globus ALB d.o.o.</t>
  </si>
  <si>
    <t>Bjanko zadužnica OV-5339/2023 od 12.06.2023.</t>
  </si>
  <si>
    <t>Opatija, 12.06.2023</t>
  </si>
  <si>
    <t>NIKOLA KURTI</t>
  </si>
  <si>
    <t>Bjanko zadužnica OV-4477/2021 od 29.07.2021.</t>
  </si>
  <si>
    <t>Opatija, 29.07.2021</t>
  </si>
  <si>
    <t>TARAX D.O.O.</t>
  </si>
  <si>
    <t>Ugovor o obavljanju radovi na sanaciji krovišta OŠ Veprinac</t>
  </si>
  <si>
    <t>Lovran, 01.08.2023</t>
  </si>
  <si>
    <t xml:space="preserve">Izrada idejnog rješenja Garaže Volosko </t>
  </si>
  <si>
    <t>Bjanko zadužnica do 10.000,00 €, Javni bilježnik Mirta Dremil Štefanić OV-654/2023</t>
  </si>
  <si>
    <t>MST-ARH D.O.O.</t>
  </si>
  <si>
    <t>Izrada idejnog rješenja odmorišta s vidikovcem u Opatiji ug 04/23</t>
  </si>
  <si>
    <t>Bjanko zadužnica do 10.000,00 €, Javni bilježnik Srđan Markiš OV-1091/2023</t>
  </si>
  <si>
    <t>Rijeka, 21.02.2023</t>
  </si>
  <si>
    <t>Opatija, 20.02.2023.</t>
  </si>
  <si>
    <t>GOSAT j.d.o.o. Opatija, Oprić, Put Danijela Tominića 3A</t>
  </si>
  <si>
    <t>FOTO LUIGI, obrt za fotografiju i multimediju, vl. David Kurti, Opatija, M. Tita 90/2</t>
  </si>
  <si>
    <t>ŽIGULIĆ j.d.o.o., Poljane, Sv. Petar 29 A</t>
  </si>
  <si>
    <t>Zadužnica na iznos od 3.462,81 EUR                     Javni bilježnik: Srđan Markiš, OV-3745/2023</t>
  </si>
  <si>
    <t>Opatija, 13.06.2023.</t>
  </si>
  <si>
    <t>DIAMOND CLEAN, obrt za usluge, vl. Andrej Kanceljak, Opatija, Kosićevo 8</t>
  </si>
  <si>
    <t>Bjanko zadužnica do 10.000,00 EUR                   Javni bilježnik: Robert Beletić, OV-3610/2023</t>
  </si>
  <si>
    <t>Opatija, 23.06.2023.</t>
  </si>
  <si>
    <t>ŽIGA-TERM, obrt za instalacije grijanja, vl. Zoran Žiganto, Poljane, Poljane 9</t>
  </si>
  <si>
    <t>Bjanko zadužnica do 10.000,00 EUR                   Javni bilježnik: Srđan Markiš, OV-3628/2023</t>
  </si>
  <si>
    <t>Opatija, 06.06.2023.</t>
  </si>
  <si>
    <t>PLASTIKPOP, obrt za audi-vizualne usluge, vl. Anja Hamerlitz, Opatija, Nova cesta 63</t>
  </si>
  <si>
    <t>Bjanko zadužnica do 10.000,00 EUR                   Javni bilježnik: Robert Beletić, OV-3868/2023</t>
  </si>
  <si>
    <t>Opatija, 07.07.2023.</t>
  </si>
  <si>
    <t>Bjanko zadužnica do 2.000,00 EUR                   Javni bilježnik: Srđan Markiš, OV-4394/2023</t>
  </si>
  <si>
    <t>Opatija, 13.07.2023.</t>
  </si>
  <si>
    <t>STUDIO WISH, obrt za usluge, vl. Dania Maljevac, Veprinac, Gašparići 0</t>
  </si>
  <si>
    <t>Zadužnica na iznos od 4.510,00 EUR                     Javni bilježnik: Srđan Markiš, OV-4421/2023</t>
  </si>
  <si>
    <t>Opatija, 14.07.2023.</t>
  </si>
  <si>
    <t>AUTOLIMARIJA LADE, obrt za autolimarske radove, vl. Zoran Lade, Veprinac, Tumpići 10</t>
  </si>
  <si>
    <t>Bjanko zadužnica do 2.000,00 EUR                   Javni bilježnik: Srđan Markiš, OV-4418/2023</t>
  </si>
  <si>
    <t>TEDARO, obrt za usluge čišćenja, vl. Ankica Dešković, Veprinac, Zagrad 69</t>
  </si>
  <si>
    <t>Bjanko zadužnica do 10.000,00 EUR                   Javni bilježnik: Robert Beletić, OV-4839/2023</t>
  </si>
  <si>
    <t>Opatija, 04.09.2023.</t>
  </si>
  <si>
    <t>MDM auto-moto, obrt za održavanje i popravak vozila, vl. Dalibor Mavar, Opatija, Pobri, Put Dukino 6E</t>
  </si>
  <si>
    <t>Bjanko zadužnica do 10.000,00 EUR                   Javni bilježnik: Branka Šarić, OV-411/2023</t>
  </si>
  <si>
    <t>Matulji, 04.09.2023.</t>
  </si>
  <si>
    <t>SILK CLEAN, obrt za usluge, vl. Mihaela Brumnjak, Opatija, Veprinac, Lučetići 6</t>
  </si>
  <si>
    <t>Bjanko zadužnica do 10.000,00 EUR                   Javni bilježnik: Branka Šarić, OV-279/2023</t>
  </si>
  <si>
    <t>Matulji, 01.09.2023.</t>
  </si>
  <si>
    <t>MAJA, obrt za računovodstvene, knjigovodstvene i revizijske djelatnosti, vl. Maja Vorkapić, Opatija, Pobri, Pužev breg 18</t>
  </si>
  <si>
    <t>Bjanko zadužnica do 10.000,00 EUR                   Javni bilježnik: Robert Beletić, OV-5697/2023</t>
  </si>
  <si>
    <t>Opatija, 13.10.2023.</t>
  </si>
  <si>
    <t>KVARNER ISKOPI, obrt za građevinske radove i iskope, vl. Alban Dexari, Opatija, Prolaz Matka Brajše 8</t>
  </si>
  <si>
    <t>Bjanko zadužnica do 10.000,00 EUR                   Javni bilježnik: Robert Beletić, OV-5701/2023</t>
  </si>
  <si>
    <t>VINA MANDIĆ, obrt za proizvodnju i preradu, vl. Darko Mandić, Opatija, Radnička ulica 7</t>
  </si>
  <si>
    <t>Bjanko zadužnica do 10.000,00 EUR                   Javni bilježnik: Robert Beletić, OV-5702/2023</t>
  </si>
  <si>
    <t>COCO'S MANAGEMENT D.O.O., Opatija, Ika, Primorska 31</t>
  </si>
  <si>
    <t>Bjanko zadužnica do 2.000,00 EUR                   Javni bilježnik: Srđan Markiš, OV-6235/2023</t>
  </si>
  <si>
    <t>ALL IN 1, obrt za usluge, vl. Sandra Brnečić, Opatija, Ičići, Liburnijska 7</t>
  </si>
  <si>
    <t>Bjanko zadužnica do 10.000,00 EUR                   Javni bilježnik: Robert Beletić, OV-5722/2023</t>
  </si>
  <si>
    <t>Opatija, 16.10.2023.</t>
  </si>
  <si>
    <t>ANTIKVARIJAT OPATIJA, obrt za trgovinu, vl. Marko Vlahov, Opatija, Radnička ulica 4/2</t>
  </si>
  <si>
    <t>Zadužnica na iznos od 4.510,00 EUR                     Javni bilježnik: Srđan Markiš, OV-6223/2023</t>
  </si>
  <si>
    <t>Opatija, 12.10.2023.</t>
  </si>
  <si>
    <t>LOGIC LAB, obrt za računalno programiranje i savjetovanje, vl. Dejan Dešković, Opatija, Pobri, Dragi 3 A</t>
  </si>
  <si>
    <t>Bjanko zadužnica do 10.000,00 EUR                   Javni bilježnik: Branka Šarić, OV-618/2023</t>
  </si>
  <si>
    <t>Matulji, 16.10.2023.</t>
  </si>
  <si>
    <t>VEPRINAC GRADNJA d.o.o., Opatija, Veprinac, Zatka 26 B</t>
  </si>
  <si>
    <t>poticaj za zapošljavanje radnika</t>
  </si>
  <si>
    <t>Bjanko zadužnica do 10.000,00 EUR                   Javni bilježnik: Srđan Markiš, OV-6309/2023</t>
  </si>
  <si>
    <t>Opatija, 18.10.2023.</t>
  </si>
  <si>
    <t>BOLTEK, obrt za usluge u građevini, vl. Denis Bolterstein, Opatija, Dr. Ivana Poščića 3</t>
  </si>
  <si>
    <t>Bjanko zadužnica do 10.000,00 EUR                     Javni bilježnik: Martina Sušanj Peršić, OV-8262/2023</t>
  </si>
  <si>
    <t>Kastav, 18.10.2023.</t>
  </si>
  <si>
    <t>EPIMENO, obrt za taksi prijevoz, vl. Karmen Mrakovčić, Opatija, Dr. Andrije Mohorovičića 15</t>
  </si>
  <si>
    <t>Bjanko zadužnica do 10.000,00 EUR , Javni bilježnik: Velibor Panjković OV-24701/2023</t>
  </si>
  <si>
    <t>Rijeka, 30.10.2023.</t>
  </si>
  <si>
    <t>KARNAR, obrt za prijevoz putnika morem, vl. Karlo Rubeša, Opatija, Nova cesta 82</t>
  </si>
  <si>
    <t>Bjanko zadužnica do 10.000,00 EUR                   Javni bilježnik: Srđan Markiš, OV-6565/2023</t>
  </si>
  <si>
    <t>Opatija, 31.10.2023.</t>
  </si>
  <si>
    <t>ALOHA MANA, obrt za njegu tijela, vl. Ana Kusturin, Opatija, Veprinac, Tumpići 4</t>
  </si>
  <si>
    <t>Bjanko zadužnica do 10.000,00 EUR                   Javni bilježnik: Branka Šarić, OV-764/2023</t>
  </si>
  <si>
    <t>Opatija, 02.11.2023.</t>
  </si>
  <si>
    <t>PE.MA TRGOVINA d.o.o., Opatija, Veprinac,  Perinići 14</t>
  </si>
  <si>
    <t>subvencija troškova nabave i ugradnje opreme i strojeva</t>
  </si>
  <si>
    <t>Bjanko zadužnica do 10.000,00 EUR                     Javni bilježnik: Martina Sablić-Doričić, OV-7073/2023</t>
  </si>
  <si>
    <t>Rijeka, 06.11.2023.</t>
  </si>
  <si>
    <t>IMPARA PODUKE, obrt za poduke, vl. Lora Stefanović, Opatija, Nova cesta 252</t>
  </si>
  <si>
    <t>Bjanko zadužnica do 10.000,00 EUR                     Javni bilježnik: Martina Sušanj Peršić, OV-8699/2023</t>
  </si>
  <si>
    <t>Kastav, 06.11.2023.</t>
  </si>
  <si>
    <t>LANTERNA, obrt za uslužne djelatnosti uređenja i održavanja krajolika, vl. Franko Marčenić, Opatija, Ika, Antona Brubnjaka 18</t>
  </si>
  <si>
    <t>Bjanko zadužnica do 10.000,00 EUR                   Javni bilježnik: Robert Beletić, OV-6324/2023</t>
  </si>
  <si>
    <t>Opatija, 17.11.2023.</t>
  </si>
  <si>
    <t>STUDIO 369, obrt za usluge, vl. Luciano Lujanac, Rijeka, Ružićeva 23</t>
  </si>
  <si>
    <t>Bjanko zadužnica do 10.000,00 EUR                   Javni bilježnik: Robert Beletić, OV-6371/2023</t>
  </si>
  <si>
    <t>Opatija, 21.11.2023.</t>
  </si>
  <si>
    <t>MAREA d.o.o. Opatija, Ičići, Poljanska cesta 21</t>
  </si>
  <si>
    <t>Zadužnica na iznos od 2.655,00 EUR                     Javni bilježnik: Robert Beletić, OV-6557/2023</t>
  </si>
  <si>
    <t>Opatija, 30.11.2023.</t>
  </si>
  <si>
    <t>TOP SECRET, obrt za uljepšavanje, vl. Lidia Kovačević, Opatija, Ulica V. Nazora 3</t>
  </si>
  <si>
    <t>Zadužnica na iznos od 2.563,75 EUR                     Javni bilježnik: Srđan Markiš, OV-7116/2023</t>
  </si>
  <si>
    <t>Opatija, 01.12.2023.</t>
  </si>
  <si>
    <t>VEPRINAC, obrt za usluge i prijevoz, vl. Boris Volarić, Opatija, Veprinac, Zagrad 10</t>
  </si>
  <si>
    <t>Bjanko zadužnica do 10.000,00 EUR                   Javni bilježnik: Robert Beletić, OV-6642/2023</t>
  </si>
  <si>
    <t>Opatija, 06.12.2023.</t>
  </si>
  <si>
    <t>GOLUB PROJEKT, obrt za krajobraznu arhitekturu, vl. Ivana Golub, Opatija, Stubište Joakima Pilata 6</t>
  </si>
  <si>
    <t>Zadužnica na iznos od 4.510,00 EUR                     Javni bilježnik: Srđan Markiš, OV-7320/2023</t>
  </si>
  <si>
    <t>Opatija, 11.12.2023.</t>
  </si>
  <si>
    <t>MASTER MOTO NAUTIKA j.d.o.o., Opatija, Matuljska cesta 2/A Opatija</t>
  </si>
  <si>
    <t>Bjanko zadužnica do 2.000,00 EUR                   Javni bilježnik: Anđela Smojver-Bašić, OV-2575/2023</t>
  </si>
  <si>
    <t>Rijeka, 13.12.2023.</t>
  </si>
  <si>
    <t>VOLLEA, obrt za savjetovanje, vl. Elena Mujakić, Opatija, Oprić, Put braće Honovića 48 A</t>
  </si>
  <si>
    <t>Bjanko zadužnica do 10.000,00 EUR                   Javni bilježnik: Srđan Markiš, OV-7350/2023</t>
  </si>
  <si>
    <t>Opatija, 12.12.2023.</t>
  </si>
  <si>
    <t xml:space="preserve">GEOVITA d.o.o., Opatija, Maršala Tita 2/1 </t>
  </si>
  <si>
    <t>poticaj za digitalizaciju poslovanja (subvencija troška nabave programa i licenci za geodetsku obradu podataka)</t>
  </si>
  <si>
    <t>Bjanko zadužnica do 1.000,00 EUR                  Javni bilježnik: Marin Belavić, OV-957/2023</t>
  </si>
  <si>
    <t>Rijeka, 27.12.2023.</t>
  </si>
  <si>
    <t>PERČIĆ d.o.o. Opatija, Ičići, Brdo 9</t>
  </si>
  <si>
    <t>Zadužnica na iznos od  2.655,00 EUR                   Javni bilježnik: Robert Beletić, OV-6998/2023</t>
  </si>
  <si>
    <t>Opatija, 27.12.2023.</t>
  </si>
  <si>
    <t>Bjanko zadužnica do 10.000,00 EUR                   Javni bilježnik: Srđan Markiš, OV-11/2024</t>
  </si>
  <si>
    <t>MAREA FORTE GROUP d.o.o., Opatija, Ičići, Liburnijska 7 A</t>
  </si>
  <si>
    <t>poticaj za digitalizaciju poslovanja
i 
subvencija troškova nabave i ugradnje opreme i strojeva</t>
  </si>
  <si>
    <t>Zadužnica na iznos od 4.655,00 EUR                     Javni bilježnik: Srđan Markiš, OV-6991/2023</t>
  </si>
  <si>
    <t>TOMMY GRADNJA d.o.o., Opatija, Nova cesta 71</t>
  </si>
  <si>
    <t xml:space="preserve">poticaj za digitalizaciju poslovanja </t>
  </si>
  <si>
    <t>Bjanko zadužnica do 1.000,00 EUR                     Javni bilježnik: Anđelka Smojver - Bašić,                  OV-2650/2023</t>
  </si>
  <si>
    <t>OPG BONOVE NJIVE, nositelj Vedrana Ljubić, Opatija, Dr. Maxa Josepha Örtela 5</t>
  </si>
  <si>
    <t>potpora poljoprivredi za početak obavljanja djelatnosti OPG-a</t>
  </si>
  <si>
    <t>Bjanko zadužnica do  2.000,00 EUR                   Javni bilježnik: Robert Beletić, OV-6997/2023</t>
  </si>
  <si>
    <t>poticaj za stručno osposobljavanje i usavršavanje obrtnika</t>
  </si>
  <si>
    <t>Bjanko zadužnica do  1.000,00 EUR                   Javni bilježnik: Robert Beletić, OV-7009/2023</t>
  </si>
  <si>
    <t>Opatija, 28.12.2023.</t>
  </si>
  <si>
    <t>INSPIRA, obrt za savjetovanje i edukaciju, vl. Lidija Jukić, Opatija, Rikarda Katalinića Jeretova 27</t>
  </si>
  <si>
    <t>Bjanko zadužnica do  1.000,00 EUR                   Javni bilježnik: Robert Beletić, OV-24/2024</t>
  </si>
  <si>
    <t>Opatija, 04.01.2024.</t>
  </si>
  <si>
    <t>NIKA ČAVAR, obrt za trgovinu i usluge, vl. Nika Čavar, Opatija, Veprinački put 40</t>
  </si>
  <si>
    <t>Bjanko zadužnica do 10.000,00 EUR                   Javni bilježnik: Srđan Markiš, OV-7584/2023</t>
  </si>
  <si>
    <t>Bjanko zadužnica do 1.000,00 EUR                   Javni bilježnik: Srđan Markiš, OV-7578/2023</t>
  </si>
  <si>
    <t>Bjanko zadužnica do 1.000,00 EUR                   Javni bilježnik: Srđan Markiš, OV-77/2024</t>
  </si>
  <si>
    <t>Opatija, 08.01.2024.</t>
  </si>
  <si>
    <t xml:space="preserve">poticaj za zapošljavanje </t>
  </si>
  <si>
    <t>Bjanko zadužnica do 10.000,00 EUR                   Javni bilježnik: Srđan Markiš, OV-63/2024</t>
  </si>
  <si>
    <t>Bjanko zadužnica do 2.000,00 EUR                   Javni bilježnik: Srđan Markiš, OV-27/2024</t>
  </si>
  <si>
    <t>Opatija, 03.01.2024.</t>
  </si>
  <si>
    <t>LIBAR OPATIJA d.o.o. Opatija, šetalište Carmen Sylve 31</t>
  </si>
  <si>
    <t>Bjanko zadužnica do 1.000,00 EUR                   Javni bilježnik: Srđan Markiš, OV-40/2024</t>
  </si>
  <si>
    <t>KONZERVA j.d.o.o., Opatija, Dr. Ante Mandića 11</t>
  </si>
  <si>
    <t>Bjanko zadužnica do  10.000,00 EUR                   Javni bilježnik: Robert Beletić, OV-6/2024</t>
  </si>
  <si>
    <t>VICINI FELICI d.o.o. Opatija, Pobri, Varljenska cesta 23</t>
  </si>
  <si>
    <t>Bjanko zadužnica do 10.000,00 EUR                   Javni bilježnik: Srđan Markiš, OV-121/2024</t>
  </si>
  <si>
    <t>Opatija, 12.01.2024.</t>
  </si>
  <si>
    <t>VENECIJA-IČIĆI d.o.o., Opatija, Ičići, Liburnijska bb</t>
  </si>
  <si>
    <t>Bjanko zadužnica do  2.000,00 EUR                   Javni bilježnik: Robert Beletić, OV-4/2024</t>
  </si>
  <si>
    <t>Opatija, 02.01.2024.</t>
  </si>
  <si>
    <t>DIGITAL MEDIA GROUP d.o.o., Opatija, Nova cesta 18 A</t>
  </si>
  <si>
    <t>poticaj za digitalizaciju poslovanja</t>
  </si>
  <si>
    <t>Bjanko zadužnica do 2.000,00 EUR                   Javni bilježnik: Srđan Markiš, OV-201/2024</t>
  </si>
  <si>
    <t>Opatija, 16.01.2024.</t>
  </si>
  <si>
    <t xml:space="preserve">ADRIATIC IČIĆI j.d.o.o., Opatija, Ičići, 1. Maja 6 </t>
  </si>
  <si>
    <t>Bjanko zadužnica do 1.000,00 EUR                   Javni bilježnik: Srđan Markiš, OV-188/2024</t>
  </si>
  <si>
    <t>UPISANO U 2023</t>
  </si>
  <si>
    <t>Novi unos u 2023.godini sef uOkS</t>
  </si>
  <si>
    <t>JB Robert Baletić, bjanko zadužnia na iznos do 500.000,00 kn, OV-3144/2021</t>
  </si>
  <si>
    <t>JB Martina Sušanj Peršić. Bjanko zadužnica do 50.000,00 kn 2171-2022, do 100.000,00 2172-2022, do 100.000,00 kn 2173/2022</t>
  </si>
  <si>
    <t>GORDANA VIDAS</t>
  </si>
  <si>
    <t xml:space="preserve">DRAGIČ ROSIČ </t>
  </si>
  <si>
    <t>Ordinacija St.Vande Ekl</t>
  </si>
  <si>
    <t>JB Robert Baletić. Bjanko zadužnica na iznos  20.000,00€ OV-667/2023</t>
  </si>
  <si>
    <t>Opatija, 08.02.2023</t>
  </si>
  <si>
    <t>GEOVITA d.o.o. OIB: 07022888240, Braće Horvatić 16., Rijeka</t>
  </si>
  <si>
    <t>H20 DESIGN d.o.o. OIB: 01850911873, Antona Dminaka 45., Ičići</t>
  </si>
  <si>
    <t>MY FOOD d.o.o.                        OIB: 93629475435, Zagreb, Savska cesta 41</t>
  </si>
  <si>
    <t>TRANSCO d.o.o.,
 OIB: 40992708052, Kosićevo 7., Opatija</t>
  </si>
  <si>
    <t>DULUMA j.d.o.o.                                       OIB: 32595958260 M. Tita 88</t>
  </si>
  <si>
    <t>Međunarodna osnovna škola Adria, OIB: 79832495746, Wenzelova 2.</t>
  </si>
  <si>
    <t>Poliklinika za dermatovenerologiju i oftalmologiju MARKUŠIĆ, OIB: 95771281105, Nikole Tesle 1., Opatija,</t>
  </si>
  <si>
    <t>Udruga Art Fiume Rijeka, OIB: 83427636674, A. Medulića 6., Rijeka</t>
  </si>
  <si>
    <t>Osiguranje tražbina temeljem Ugovora o zakupu, M. Tita 2/1</t>
  </si>
  <si>
    <t>Osiguranje tražbina temeljem Ugovora o zakupu, M. Tita 12.,</t>
  </si>
  <si>
    <t>Osiguranje tražbina temeljem Ugovora o zakupu, I. kat Kulturni dom "Zora"</t>
  </si>
  <si>
    <t>Osiguranje tražbina temeljem Ugovora o zakupu, M. Tita 88,</t>
  </si>
  <si>
    <t>Osiguranje tražbina temeljem Ugovora o zakupu, I. kat St. Miroslava Krleže 1</t>
  </si>
  <si>
    <t>Osiguranje tražbina temeljem Ugovora o zakupu, M. Tita 110. (N. Tesle 1.)</t>
  </si>
  <si>
    <t>Osiguranje tražbina temeljem Ugovora o zakupu, Sv. Florijana 18</t>
  </si>
  <si>
    <t xml:space="preserve">Bjanko zadužnica
OV-2650/2023 </t>
  </si>
  <si>
    <t>Bjanko zadužnica   OV-2298/2023</t>
  </si>
  <si>
    <t>Bjanko zadužnica   OV-6368/2023</t>
  </si>
  <si>
    <t>Zadužnica OV-10680/2023</t>
  </si>
  <si>
    <t xml:space="preserve">Bjanko zadužnica poslovni br. OV-11361/2023 </t>
  </si>
  <si>
    <t>Bjanko zadužnica poslovni br. OV-5728/2023</t>
  </si>
  <si>
    <t>Bjanko zadužnica poslovni br. OV-529/202</t>
  </si>
  <si>
    <t xml:space="preserve">Opatija,                      8. svibnja 2023. </t>
  </si>
  <si>
    <t xml:space="preserve">Opatija,                      11. travnja 2023. </t>
  </si>
  <si>
    <t xml:space="preserve">Opatija, 24. svibnja 2023. </t>
  </si>
  <si>
    <t xml:space="preserve">Opatija,                      24.  listopada 2023. </t>
  </si>
  <si>
    <t>Zagreb, 9. 11.23</t>
  </si>
  <si>
    <t>Rijeka, 16.05.23</t>
  </si>
  <si>
    <t>Opatija, 16. listopada 2023.</t>
  </si>
  <si>
    <t>Rijeka, 21.11.2023</t>
  </si>
  <si>
    <t>24.750,00 e</t>
  </si>
  <si>
    <t>KNJIGOVODSTVENI SERVIS RONI D.O.O.</t>
  </si>
  <si>
    <t xml:space="preserve">Opatija,                      15. svibnja 2023. </t>
  </si>
  <si>
    <t>Bjanko zadužnica   OV-3023/2023,3024/2023</t>
  </si>
  <si>
    <t>SOPEX D.O.O.</t>
  </si>
  <si>
    <t>Prizemlje KD Zora</t>
  </si>
  <si>
    <t>Bjanko zadužnica   OV-2804/2023</t>
  </si>
  <si>
    <t xml:space="preserve">Bjanko zadužnica poslovni br. OV-6631/2023 </t>
  </si>
  <si>
    <t>Opatija, 03.11.2023.</t>
  </si>
  <si>
    <t xml:space="preserve">Bjanko zadužnica poslovni br. OV-6630/2023 </t>
  </si>
  <si>
    <t>Osiguranje tražbina temeljem Ugovora o zakupu, I. kat St. Miroslava Krleže 1 - kao DV 1</t>
  </si>
  <si>
    <t>MIOBIO D.O.O.</t>
  </si>
  <si>
    <t>Osiguranje tražbina temeljem Ugovora o zakupu, Pobarska cest 3</t>
  </si>
  <si>
    <t>Bjanko zadužnica poslovni br. OV-4194/2022</t>
  </si>
  <si>
    <t>Opatija, 11. srpnja 2022.</t>
  </si>
  <si>
    <t>INFO LAB MEDIJI D.O.O.</t>
  </si>
  <si>
    <t>Osiguranje tražbina temeljem Ugovora o zakupu,a.Štangera 48</t>
  </si>
  <si>
    <t>Bjanko zadužnica poslovni br. OV-3511/2022</t>
  </si>
  <si>
    <t>Opatija, 02.06.2023</t>
  </si>
  <si>
    <t>Bjanko zadužnica poslovni br. OV-3512/2022</t>
  </si>
  <si>
    <t>Osiguranje tražbina temeljem Ugovora o zakupu, v.Nazora 3 - 4 kancelarije</t>
  </si>
  <si>
    <t>Bjanko zadužnica poslovni br. OV-1706/2023</t>
  </si>
  <si>
    <t>Opatija, 17.03.2023</t>
  </si>
  <si>
    <t xml:space="preserve">KABEL KANAL </t>
  </si>
  <si>
    <t>ov-7811/2021 jb Martina Sušanj Peršić</t>
  </si>
  <si>
    <t xml:space="preserve">Ugovor o zakupu </t>
  </si>
  <si>
    <t xml:space="preserve">HRVATSKA BANKA ZA OBNOVU I RAZVITAK I ZAGREBAČKA BANKA  - Izgradnja gradskog bazena </t>
  </si>
  <si>
    <t>Suglasnost ministra financija - KLASA:403-02/24-01/142, URBROJ:513-05-06-24-2, Zagreb, 17.12.2024</t>
  </si>
  <si>
    <t>ZAGREB 17.12.2024</t>
  </si>
  <si>
    <t>HBOR - dugoročni kredit za financiranje rekonstrukcije nogometnog igrališta Opatija - OPATIJA 21 D.OO.</t>
  </si>
  <si>
    <t>Odluka gradskog vijeća Grada Opatije o davanju jamstva od 29.veljače 2024. godine  Klasa:402-01/24-01/24. URBROJ: 2170-12-01/01-24-4</t>
  </si>
  <si>
    <t>Opatija, 29.02.2024</t>
  </si>
  <si>
    <t>Odluka gradskog vijeća Grada Opatije o davanju jamstva od 27.srpnja 2023. godine  Klasa:402-01/23-01/113. URBROJ: 2170-12-01/01-23-3</t>
  </si>
  <si>
    <t>Bjanko zadužnica na 20.000,00 kuna (OV-1803/2014 od 26.03.24.po JB Robert Beletić)
Dodjela fin.sred.za provedbu projekata "Projekt ulaganja u objekt dječjeg vrtića"-DJEČJI VRTIĆ IČIĆI</t>
  </si>
  <si>
    <t>CRIKVENICA OPATIJA EKO d.o.o.</t>
  </si>
  <si>
    <t>VETERINARSKA AMBULANTA CRIKVENICA D.O.O.</t>
  </si>
  <si>
    <t>Bjanko zadužnica od 25.07.2024 OV 884/2024 JB Žaklina Marinković iznos do 10.000,00 EUR</t>
  </si>
  <si>
    <t>UG 67/24-obavljanje kom.usluga deratiz.dezinskecije.</t>
  </si>
  <si>
    <t>Bjanko zadužnica OV-5591/2024 od 09.08.2024 JV Jelena Tus, Novi Vinodolski</t>
  </si>
  <si>
    <t>Novi Vinodolski, 09.08.2024</t>
  </si>
  <si>
    <t>Rijeka, 25.07.2024</t>
  </si>
  <si>
    <t>UG-67/24 obavljanje komunalne djelatnosti, održavanje čistoće javnih površina</t>
  </si>
  <si>
    <t xml:space="preserve">Garancija br.5402424204 Erste bank od 29.05.2024
</t>
  </si>
  <si>
    <t>Rijeka, 29.05.2024</t>
  </si>
  <si>
    <t>BEVANDA BAR D.O.O.</t>
  </si>
  <si>
    <t>Rješenje o davanju dozvole za pomorsko dobro od dana 21.05.2024 -Ispred hotela Bevanda</t>
  </si>
  <si>
    <t>GRO LUX d.o.o.</t>
  </si>
  <si>
    <t xml:space="preserve">Garancija br.5404003248 Zagrebačka banka od 06.06.2024
</t>
  </si>
  <si>
    <t>Opatija. 03.06.2024</t>
  </si>
  <si>
    <t>Rješenje o davanju dozvole za pomorsko dobro od dana 21.05.2024 -ispred Cafe bar del mar</t>
  </si>
  <si>
    <t>LIBURNIA RIVIERA HOTELI D.D.</t>
  </si>
  <si>
    <t xml:space="preserve">Bankovna garancija br.9410101169 od IKB Umag d.d. </t>
  </si>
  <si>
    <t>Rješenje o davanju dozvole za pomorsko dobro od dana 21.05.2024 -ležaljke i suncobrani</t>
  </si>
  <si>
    <t>Poreč, 10.06.2024</t>
  </si>
  <si>
    <t>MAREA D.O.O.</t>
  </si>
  <si>
    <t>Rješenje o davanju dozvole za pomorsko dobro od dana 21.05.2024 -iznajmljivanje sandolina i pedalina, sup daski</t>
  </si>
  <si>
    <t xml:space="preserve">Bankovna garancija br.9440100118 od IKB Umag d.d. </t>
  </si>
  <si>
    <t>Umag, 04.06.2024</t>
  </si>
  <si>
    <t xml:space="preserve">Bankovna garancija br.2404003363 Zagrebačke banke  </t>
  </si>
  <si>
    <t>Zagreb, 12.06.2024</t>
  </si>
  <si>
    <t>MLINAR D.O.O.</t>
  </si>
  <si>
    <t>RIVIJERA TURIZAM d.o.o.</t>
  </si>
  <si>
    <t xml:space="preserve">Rješenje o davanju dozvole za pomorsko dobro od dana 21.05.2024 </t>
  </si>
  <si>
    <t xml:space="preserve">Bankovna garancija br.5402424124 Erste banke  </t>
  </si>
  <si>
    <t>Rijeka, 29.05.2024.</t>
  </si>
  <si>
    <t>ARLINDA D.O.O.</t>
  </si>
  <si>
    <t xml:space="preserve">Rješenje o davanju dozvole za pomorsko dobro od dana 21.05.2024 -ispred objekta Vongola </t>
  </si>
  <si>
    <t>Rješenje o davanju dozvole za pomorsko dobro od dana 21.05.2024 - ugost djelatnost na 2 terase</t>
  </si>
  <si>
    <t xml:space="preserve">Bankovna garancija br.5402440236 Erste banke  </t>
  </si>
  <si>
    <t>Opatija, 02.09.2024</t>
  </si>
  <si>
    <t>Split, 07.09.2021.</t>
  </si>
  <si>
    <t>Zadužnica Ov-2895/2021, JB Ante Šuško</t>
  </si>
  <si>
    <t>Rijeka, 21.09.2023</t>
  </si>
  <si>
    <t>Ugovor o javnim radovima br 68/23 -adaptacija stana -ŽIVOT U ZAJEDNICI</t>
  </si>
  <si>
    <t>Bjanko zadužnica OV 1122/2024 JB Radmila Mandić iznos do 10.000,00 EUR</t>
  </si>
  <si>
    <t>Bjanko zadužnica OV 1717/2022 JB Radmila Mandić iznos do 10.000,00 EUR</t>
  </si>
  <si>
    <t>Bjanko zadužnica OV 1456/2023 jb Radmila Mandićt na iznos do 10.000,00 EUR</t>
  </si>
  <si>
    <t>Lovran, 27.05.2024.</t>
  </si>
  <si>
    <t>Ugovor o javnim radovima br 07/24 -DOM LIBURNIJA-građ-obrtnički radovi</t>
  </si>
  <si>
    <t>Bjanko zadužnica OV 1121/2024 JB Radmila Mandić iznos do 10.000,00 EUR</t>
  </si>
  <si>
    <t>Ugovor o javnim radovima br 12/24 -uređenje bivšeg arhiva-M.Tita 3</t>
  </si>
  <si>
    <t>Bjanko zadužnica OV 1120/2024 JB Radmila Mandić iznos do 10.000,00 EUR</t>
  </si>
  <si>
    <t>ŽELJKO ILIČIĆ VALEVARIUM</t>
  </si>
  <si>
    <t>Ugovor o javnim radovima br 05/24 -uređenjeKROVA-M.Tita 4</t>
  </si>
  <si>
    <t>Bjanko zadužnica OV 1703/2024 JB Ines Antićć iznos do 2.000,00 EUR</t>
  </si>
  <si>
    <t>Viškovo. 23.02.2024</t>
  </si>
  <si>
    <t>RI MONTING D.O.O., OPATIJA</t>
  </si>
  <si>
    <t>Opatija. 10.06.2024</t>
  </si>
  <si>
    <t>VERGENIJA MATANIĆ</t>
  </si>
  <si>
    <t>Bjanko zadužnica OV-4615/2024 od 13.09.2024.</t>
  </si>
  <si>
    <t>Opatija, 13.09.2024</t>
  </si>
  <si>
    <t xml:space="preserve">Ugovor o opskrbi krajnjeg kupca - O-23-2329 </t>
  </si>
  <si>
    <t xml:space="preserve"> Bjanko zadužnica iznosa do 10.000,00 EUR OV-12379/2023  JB Branko Jakić</t>
  </si>
  <si>
    <t xml:space="preserve"> Bjanko zadužnica iznosa do 10.000,00 EUR OV-10118/2023  JB Branko Jakić</t>
  </si>
  <si>
    <t>Zagreb, 28.06.2023</t>
  </si>
  <si>
    <t>Zagreb, 08.08.2023</t>
  </si>
  <si>
    <t>Zagreb, 27.06.2023</t>
  </si>
  <si>
    <t xml:space="preserve"> Bjanko zadužnica iznosa do 10.000,00 EUR OV-10117/2023  JB Branko Jakić</t>
  </si>
  <si>
    <t>Okvirni sporazum za nabavu el.energije br. 72/24</t>
  </si>
  <si>
    <t>Zagreb, 26.08.2024</t>
  </si>
  <si>
    <t>Javni bilježnik Ivan Jakić, Bjanko zadužnica do 20.000,00 Kn, OV-6991-2024</t>
  </si>
  <si>
    <t>Zagreb, 05.08.2024</t>
  </si>
  <si>
    <t>Javni bilježnikIvan Jakić, Bjanko zadužnica do 1.000,00 Kn, OV-10568-2024</t>
  </si>
  <si>
    <t>EKO ESCO d.o.o.</t>
  </si>
  <si>
    <t>Bjanko zadužnica OV-7466/2023 od 21.09.2023.</t>
  </si>
  <si>
    <t>Ugovo o nabavi usluga pomoći u administrativnom i financijskom vođenju projekta Interreg SI-HR FoRESISt - 55/24</t>
  </si>
  <si>
    <t>Osijek,21.09.2023</t>
  </si>
  <si>
    <t>HBOR - zaduženje društva OPATIJA 21 - Ugovor o kreditu br.INJN-24-1103068 od dana 29.01.2024 za financiranje GARAŽA GOROVO, uvećano za pripadajuću kamatu,naknade i ostale troškove</t>
  </si>
  <si>
    <t>COLUMBA PIO D.O.O.</t>
  </si>
  <si>
    <t>ATELJE MIZA,vl. DARIJA ŽMAK KUNIĆ</t>
  </si>
  <si>
    <t>BEKIM RAKIPI obrt MINI ŠOP KUPINA</t>
  </si>
  <si>
    <t>STANJE 2022 SA POVRATIMA U 2023 i 2024</t>
  </si>
  <si>
    <t>UKUPNO STANJE SA DANOM 31.12.2024</t>
  </si>
  <si>
    <t>upis 31.12.2024</t>
  </si>
  <si>
    <t>MAMA MAMI, obrt za edukaciju i savjetovanje, vl. Ana Mikačević, Opatija, Ičići, Put za Veprinac 13</t>
  </si>
  <si>
    <t>Zadužnica na iznos od 4.510,00 EUR                     Javni bilježnik: Srđan Markiš, OV-2677/2024</t>
  </si>
  <si>
    <t>27.05.2024.</t>
  </si>
  <si>
    <t>KRISTIAN JELETIĆ, obrt za prijevoz putnika, vl. Kristian Jeletić, Opatija, Joakima Rakovca 15</t>
  </si>
  <si>
    <t>Bjanko zadužnica do 10.000,00 EUR                   Javni bilježnik: Srđan Markiš, OV-2638/2024</t>
  </si>
  <si>
    <t>V.I.T.A., obrt za usluge čišćenja i održavanje, vl. Ivona Tomić, Opatija, Andrije Štangera 62</t>
  </si>
  <si>
    <t>Bjanko zadužnica do 10.000,00 EUR                   Javni bilježnik: Srđan Markiš, OV-2694/2024</t>
  </si>
  <si>
    <t>ADLU, obrt za savjetovanje, poduke i usluge, vl. Ljiljana Lade, Opatija, Veprinac, Tumpići 10</t>
  </si>
  <si>
    <t>Bjanko zadužnica do 10.000,00 EUR                   Javni bilježnik: Branka Šarić, OV-1165/2024</t>
  </si>
  <si>
    <t>MERANIA, obrt za turizam, vl. Martina Spinčić, Opatija, Poljane, Puhari 133</t>
  </si>
  <si>
    <t>Bjanko zadužnica do  10.000,00 EUR                   Javni bilježnik: Robert Beletić, OV-2620/2024</t>
  </si>
  <si>
    <t>FLASHMARK, obrt za digitalni marketing, vl. Marko Blažić, Opatija, Ika, Primorska 2</t>
  </si>
  <si>
    <t>Bjanko zadužnica do 10.000,00 EUR                   Javni bilježnik: Srđan Markiš, OV-2819/2024</t>
  </si>
  <si>
    <t>BONACA, obrt za usluge u turizmu, vl. Edit Zadković, Opatija, Oprić, Put Perišići 3</t>
  </si>
  <si>
    <t>Bjanko zadužnica do 10.000,00 EUR, Javni bilježnik: Miljenka Katunar Zrinski OV-3286/2024</t>
  </si>
  <si>
    <t>FOTO KURTI, vl. Josip Kurti, Opatija, M. Tita 75</t>
  </si>
  <si>
    <t>Bjanko zadužnica do  1.000,00 EUR                   Javni bilježnik: Robert Beletić, OV-2910/2024</t>
  </si>
  <si>
    <t>FIBER KING j.d.o.o., Opatija, Ičići, Mulandovo 2/4</t>
  </si>
  <si>
    <t>Bjanko zadužnica do  10.000,00 EUR                   Javni bilježnik: Robert Beletić, OV-2903/2024</t>
  </si>
  <si>
    <t>ADRIANAUTICA SERVICE d.o.o., Opatija, Ika, Borisa Zdrinšćaka 13</t>
  </si>
  <si>
    <t>Bjanko zadužnica do 10.000,00 EUR                   Javni bilježnik: Srđan Markiš, OV-2996/2024</t>
  </si>
  <si>
    <t>INTERAKTIV, obrt za ostalo obrazovanje i poučavanje, vl. Lea Žulić, Opatija, Dr. Andrije Mohorovičića 2</t>
  </si>
  <si>
    <t>Bjanko zadužnica do  10.000,00 EUR                   Javni bilježnik: Robert Beletić, OV-2753/2024</t>
  </si>
  <si>
    <t>Bjanko zadužnica OV 3185/2024 JB Robert Baletić iznos do 20.000,00 EUR</t>
  </si>
  <si>
    <t xml:space="preserve">                                                                                                                                         </t>
  </si>
  <si>
    <t>EVIDENCIJA PRIMLJENIH JAMSTAVA - Zakup poslovnih prostora</t>
  </si>
  <si>
    <t>poslovni prostor</t>
  </si>
  <si>
    <t xml:space="preserve">                                                                EVIDENCIJA PRIMLJENIH JAMSTAVA za ozbiljnost ponude                                                                                                                                                                           </t>
  </si>
  <si>
    <t>Bjanko zadužnica poslovni br. OV-6877/2023</t>
  </si>
  <si>
    <t>Opatija, 18.12.2023</t>
  </si>
  <si>
    <t>Osiguranje tražbina temeljem Ugovora o zakupu, Neuređen prostor M.Tita 55-prizemlje</t>
  </si>
  <si>
    <t>Opatija, 17.11.2024</t>
  </si>
  <si>
    <t>Bjanko zadužnica poslovni br. OV-6256/2024</t>
  </si>
  <si>
    <t>Osiguranje tražbina temeljem Ugovora o zakupu, uređen prostor od 23,20m2-grč.94,ko.Volosko</t>
  </si>
  <si>
    <t>Bjanko zadužnica poslovni br. OV-3513/2024</t>
  </si>
  <si>
    <t>Opatija, 28.06.2024</t>
  </si>
  <si>
    <t>Osiguranje tražbina temeljem Ugovora o zakupu,visoko prizemlje na M.Tita 71</t>
  </si>
  <si>
    <t>sa povratima</t>
  </si>
  <si>
    <t>L&amp;V Opatija J.D.O.O.</t>
  </si>
  <si>
    <t>Bjanko zadužnica poslovni br. OV-842/2025</t>
  </si>
  <si>
    <t>Opatija, 17.02.2025</t>
  </si>
  <si>
    <t>Bjanko zadužnica poslovni br. OV-841/2025</t>
  </si>
  <si>
    <t xml:space="preserve">RESTORAN SLATINA 1966 </t>
  </si>
  <si>
    <t>Bjanko zadužnica poslovni br. OV-1155/2025</t>
  </si>
  <si>
    <t>Opatija, 14.03.2025</t>
  </si>
  <si>
    <t>Bjanko zadužnica poslovni br. OV-1156/2025</t>
  </si>
  <si>
    <t>DONNY OBRT</t>
  </si>
  <si>
    <t>Bjanko zadužnica poslovni br. OV-1012/2025</t>
  </si>
  <si>
    <t>Opatija, 21.02.2025</t>
  </si>
  <si>
    <t>LIVING ROOM TATTO STUDIO</t>
  </si>
  <si>
    <t>Osiguranje tražbina temeljem Ugovora o zakupu, na M.Tita 144/3</t>
  </si>
  <si>
    <t>Osiguranje tražbina temeljem Ugovora o zakupu</t>
  </si>
  <si>
    <t>Osiguranje tražbina temeljem Ugovora o zakupu, na I. istarske čete BB</t>
  </si>
  <si>
    <t>Osiguranje tražbina temeljem Ugovora o zakupu, na M.Tita 88</t>
  </si>
  <si>
    <t>Bjanko zadužnica poslovni br. OV-1437/2025</t>
  </si>
  <si>
    <t>Opatija, 28.03.2025</t>
  </si>
  <si>
    <t>Bjanko zadužnica poslovni br. OV-1937/2025</t>
  </si>
  <si>
    <t>Opatija, 03.04.2025</t>
  </si>
  <si>
    <t>HEDONIST - TURISTIČKA AGENCIJA</t>
  </si>
  <si>
    <t>HERBALIST</t>
  </si>
  <si>
    <t>Osiguranje tražbina temeljem Ugovora o zakupu, na V.Spinčića 5</t>
  </si>
  <si>
    <t>Bjanko zadužnica poslovni br. OV-1904/2025</t>
  </si>
  <si>
    <t>Opatija, 02.04.2025</t>
  </si>
  <si>
    <t>Bjanko zadužnica poslovni br. OV-1936/2025</t>
  </si>
  <si>
    <t>Bjanko zadužnica poslovni br. OV-1905/2025</t>
  </si>
  <si>
    <t>GALIOT J.D.O.O.</t>
  </si>
  <si>
    <t>Bjanko zadužnica poslovni br. OV-1906/2025</t>
  </si>
  <si>
    <t>INOVINE D.O.O.</t>
  </si>
  <si>
    <t>Osiguranje tražbina temeljem Ugovora o zakupu, na V.Spinčića 1</t>
  </si>
  <si>
    <t>Bjanko zadužnica poslovni br. OV-11824/2024</t>
  </si>
  <si>
    <t>Opatija, 19.12.2024</t>
  </si>
  <si>
    <t>VOVA - SLIKARSKA DJELATNOST</t>
  </si>
  <si>
    <t>Osiguranje tražbina temeljem Ugovora o zakupu, na A. Štangera 43</t>
  </si>
  <si>
    <t>Opatija, 11.04.2025</t>
  </si>
  <si>
    <t>Osiguranje tražbina temeljem Ugovora o zakupu, Etaža potkrovlja St.M.Krleže 1</t>
  </si>
  <si>
    <t>Bjanko zadužnica poslovni br. OV-966/2024</t>
  </si>
  <si>
    <t>Međ.srednja škola ADRIA</t>
  </si>
  <si>
    <t>Opatija, 02.02.2024</t>
  </si>
  <si>
    <t>Osiguranje tražbina temeljem Ugovora o zakupu, Etaža suterena St.M.Krleže 1</t>
  </si>
  <si>
    <t xml:space="preserve">Međ. DV Adria  </t>
  </si>
  <si>
    <t>Bjanko zadužnica poslovni br. OV-962/2024</t>
  </si>
  <si>
    <t>Osiguranje tražbina temeljem Ugovora o zakupu, Etaža suterena i prizemlja St.M.Krleže 1</t>
  </si>
  <si>
    <t>Bjanko zadužnica poslovni br. OV-963/2024</t>
  </si>
  <si>
    <t>Bjanko zadužnica poslovni br. OV-2129/2025</t>
  </si>
  <si>
    <t>Osiguranje tražbina temeljem Ugovora o zakupu, A . Šenoe 5</t>
  </si>
  <si>
    <t>Bjanko zadužnica poslovni br. OV-1945/2025</t>
  </si>
  <si>
    <t>Opatija, 04.04.2025</t>
  </si>
  <si>
    <t>Bjanko zadužnica poslovni br. OV-1946/2025</t>
  </si>
  <si>
    <t>Stanje na dan 31.12.2025.</t>
  </si>
  <si>
    <t>NINE TURIZAM d.o.o., Opatija, Antuna Mihića 30</t>
  </si>
  <si>
    <t>Bjanko zadužnica do 10.000,00 EUR                   Javni bilježnik: Srđan Markiš, OV-3016/2024</t>
  </si>
  <si>
    <t>Opatija, 24.05.2024.</t>
  </si>
  <si>
    <t>Bjanko zadužnica do 10.000,00 EUR                   Javni bilježnik: Srđan Markiš, OV-3382/2024</t>
  </si>
  <si>
    <t>Opatija, 12.06.2024.</t>
  </si>
  <si>
    <t>Bjanko zadužnica do 2.000,00 EUR                   Javni bilježnik: Davorka Flego, OV-729/2024</t>
  </si>
  <si>
    <t>Kostrena,
07.03.2024.</t>
  </si>
  <si>
    <t>Bjanko zadužnica do  10.000,00 EUR                   Javni bilježnik: Robert Beletić, OV-3360/2024</t>
  </si>
  <si>
    <t>Opatija, 20.06.2024.</t>
  </si>
  <si>
    <t xml:space="preserve">CLEAN&amp;CARE, obrt za usluge čišćenja i trgovinu, vl. Romana Bernečić, Opatija, Ika, Primorska 13 </t>
  </si>
  <si>
    <t>Bjanko zadužnica do 10.000,00 EUR                     Javni bilježnik: Radmila Mandić, OV-1292/2024</t>
  </si>
  <si>
    <t>Lovran, 19.06.2024.</t>
  </si>
  <si>
    <t>ĆUK VURNEK PRODUCTIONS, obrt za fotografske usluge i video produkciju, vizualna rješenja i edukaciju, vl. Marin Ćuk Vurnek, Opatija, Maršala Tita 17</t>
  </si>
  <si>
    <t>Bjanko zadužnica do  10.000,00 EUR                   Javni bilježnik: Robert Beletić, OV-3333/2024</t>
  </si>
  <si>
    <t>Opatija, 18.06.2024.</t>
  </si>
  <si>
    <t>STUDIO MERIT, obrt za usluge, vl. Romeo Benčić, Opatija, Ulica Svetog Florijana 18</t>
  </si>
  <si>
    <t>Bjanko zadužnica do  10.000,00 EUR                   Javni bilježnik: Robert Beletić, OV-3515/2024</t>
  </si>
  <si>
    <t>Opatija, 28.06.2024.</t>
  </si>
  <si>
    <t>AUTOSERVIS LAGINJA ZORAN, vl. Zoran Laginja, Opatija, Pobri, Varljenska cesta 9</t>
  </si>
  <si>
    <t>Bjanko zadužnica do  10.000,00 EUR                   Javni bilježnik: Robert Beletić, OV-3512/2024</t>
  </si>
  <si>
    <t>KREATOR, obrt za usluge i savjetovanje, vl. Lorenzo Marinčić, Opatija, Nova cesta 90 A</t>
  </si>
  <si>
    <t>Bjanko zadužnica do 10.000,00 EUR                   Javni bilježnik: Srđan Markiš, OV-3997/2024</t>
  </si>
  <si>
    <t>Opatija, 10.07.2024.</t>
  </si>
  <si>
    <t>NOMADEA, obrt za usluge, vl. Doriana Franković Doko, Opatija, Nova cesta 68</t>
  </si>
  <si>
    <t>Bjanko zadužnica do  10.000,00 EUR                   Javni bilježnik: Robert Beletić, OV-3648/2024</t>
  </si>
  <si>
    <t>INSTANT CARE CLINIC d.o.o., Opatija, Dr. Andrije Mohorovičića 19</t>
  </si>
  <si>
    <t>poticaj za digitalizaciju poslovanja i digitalni marketing; subvencija troškova nabave i ugradnje opreme i strojeva</t>
  </si>
  <si>
    <t>Bjanko zadužnica do 10.000,00 eura                     Javni bilježnik: Olga Sokolić Ožbolt, OV-1306/2024</t>
  </si>
  <si>
    <t>Rijeka,
16.07.2024.</t>
  </si>
  <si>
    <t>AESTRID DIGITAL, obrt za promidžbu, vl. Stella Vlakić, Opatija. Ičići, Mulandovo 1</t>
  </si>
  <si>
    <t>poticaj za digitalizaciju poslovanja i digitalni marketing</t>
  </si>
  <si>
    <t>Bjanko zadužnica do 2.000,00 eura
Javni bilježnik: Srđan Markiš, OV-4121/2024</t>
  </si>
  <si>
    <t>Opatija,
17.07.2024.</t>
  </si>
  <si>
    <t>poticaj za zapošljavanje radnika; poticaj za obavljanje djelatnosti u zaleđu</t>
  </si>
  <si>
    <t>Bjanko zadužnica do 10.000,00 eura 
Javni bilježnik: Branka Šarić, OV-1814/2024</t>
  </si>
  <si>
    <t>Matulji,
17.07.2024.</t>
  </si>
  <si>
    <t>KIKO TRANSPORTI, obrt za prijevoz, vl. Kristijan Tufekčić, Veprinac, Guštići 2</t>
  </si>
  <si>
    <t>poticaj za početak obavljanja djelatnosti obrta mlade osobe</t>
  </si>
  <si>
    <t>Bjanko zadužnica do 10.000,00 eura
Javni bilježnik: Robert Beletić, OV-3794/2024</t>
  </si>
  <si>
    <t>Opatija,
18.07.2024.</t>
  </si>
  <si>
    <t>poticaj za digitalizaciju poslovanja i digitalni marketing; poticaj za stručno osposobljavanje i usavršavanje</t>
  </si>
  <si>
    <t>Bjanko zadužnica do 10.000,00 eura
Javni bilježnik: Robert Beletić, OV-3869/2024</t>
  </si>
  <si>
    <t>Opatija,
24.07.2024.</t>
  </si>
  <si>
    <t>DB, obrt za usluge, vl. Daniel Blažević, Opatija, Ike, Stubište Vrh Ike 10</t>
  </si>
  <si>
    <t xml:space="preserve">poticaj za početak obavljanja djelatnosti obrta </t>
  </si>
  <si>
    <t>Bjanko zadužnica do 10.000,00 eura
Javni bilježnik: Radmila Mandić, OV-1735/2024</t>
  </si>
  <si>
    <t>Opatija,
03.09.2024.</t>
  </si>
  <si>
    <t>MANABU, obrt za usluge, vl. Goran Božić, Opatija, Kosićevo 11</t>
  </si>
  <si>
    <t>Zadužnica na iznos od 4.510,00 EUR                     Javni bilježnik: Srđan Markiš, OV-4997/2024</t>
  </si>
  <si>
    <t>Opatija,
04.09.2024.</t>
  </si>
  <si>
    <t>RUDANELO, obrt za automehaničarske usluge, vl. Leo Rudan, Opatija, Poljane, Šmiti 3</t>
  </si>
  <si>
    <t>Bjanko zadužnica do 10.000,00 eura
Javni bilježnik: Robert Beletić, OV-4859/2024</t>
  </si>
  <si>
    <t>Opatija,
27.09.2024.</t>
  </si>
  <si>
    <t xml:space="preserve">VILLA BOTANICA 1877, obrt za wellness usluge, vl. Nicola Garson, Opatija, Ičići, Poljanska cesta 64
</t>
  </si>
  <si>
    <t>Bjanko zadužnica do 10.000,00 eura
Javni bilježnik: Srđan Markiš, OV-5492/2024</t>
  </si>
  <si>
    <t>Opatija,
25.09.2024.</t>
  </si>
  <si>
    <t>VRTNA VILA, obrt za uređenje i održavanje okućnica, vl. Vana Prelčić Vuković, Opatija, Kosićevo 8</t>
  </si>
  <si>
    <t>Bjanko zadužnica do 10.000,00 eura
Javni bilježnik: Srđan Markiš, OV-5572/2024</t>
  </si>
  <si>
    <t>Opatija,
30.09.2024.</t>
  </si>
  <si>
    <t>IDDQD d.o.o., Opatija, Ičići, Antona Dminaka 20</t>
  </si>
  <si>
    <t>poticaj za digitalizaciju poslovanja i digitalni marketing; poticaj za stručno osposobljavanje i usavršavanje, poticaj za nabavu opreme i strojeva</t>
  </si>
  <si>
    <t>Bjanko zadužnica do 10.000,00 eura
Javni bilježnik: Srđan Markiš, OV-5511/2024</t>
  </si>
  <si>
    <t>Opatija,
26.09.2024.</t>
  </si>
  <si>
    <t>UNIKATNI POKLONI d.o.o. Opatija, Oprić, Put Perišići 26</t>
  </si>
  <si>
    <t>poticaj za digitalizaciju poslovanja i digitalni marketing, poticaj za nabavu opreme i strojeva</t>
  </si>
  <si>
    <t>Bjanko zadužnica do 2.000,00 eura
Javni bilježnik: Robert Beletić, OV-5040/2024</t>
  </si>
  <si>
    <t>Opatija,
08.10.2024.</t>
  </si>
  <si>
    <t>poticaj za nabavu opreme i strojeva</t>
  </si>
  <si>
    <t>Bjanko zadužnica do 10.000,00 eura
Javni bilježnik: Robert Beletić, OV-5001/2024</t>
  </si>
  <si>
    <t>Opatija,
07.10.2024.</t>
  </si>
  <si>
    <t>OPG BOMBUS, nositelj Andro Rudenjak, Opatija, Maršala Tita 48</t>
  </si>
  <si>
    <t>potpora poljoprivredi za početak obavljanja djelatnosti OPG-a mlade osobe</t>
  </si>
  <si>
    <t>Bjanko zadužnica do 10.000,00 eura
Javni bilježnik: Robert Beletić, OV-5159/2024</t>
  </si>
  <si>
    <t>Opatija,
16.10.2024.</t>
  </si>
  <si>
    <t>GRAMPIN d.o.o. Opatija, Obala Frane Supila 8</t>
  </si>
  <si>
    <t>Bjanko zadužnica do 2.000,00 eura                     Javni bilježnik: Vera Lovrović Lečić, OV-3218/2024</t>
  </si>
  <si>
    <t>Opatija,
22.10.2024.</t>
  </si>
  <si>
    <t>KRAJCAR, obrt za usluge, vl. Dejan Krajcar, Opatija, Veprinac, Tumpići 11</t>
  </si>
  <si>
    <t>poticaj za početak obavljanja registrirane djelatnosti obrta</t>
  </si>
  <si>
    <t>Bjanko zadužnica do 10.000,00 eura
Javni bilježnik: Branka Šarić, OV-2722/2024</t>
  </si>
  <si>
    <t>Opatija,
30.10.2024.</t>
  </si>
  <si>
    <t>PUŽ -AUTO d.o.o., Opatija, Veprinac, Pehji 2</t>
  </si>
  <si>
    <t>poticaj za zapošljavanje mlade osobe</t>
  </si>
  <si>
    <t>Bjanko zadužnica do 10.000,00 eura
Javni bilježnik: Robert Beletić, OV-5464/2024</t>
  </si>
  <si>
    <t>Opatija,
06.11.2024.</t>
  </si>
  <si>
    <t>subvencija troškova nabave i ugradnje opreme i strojeva - 2. zahtjev u 2024.</t>
  </si>
  <si>
    <t>Bjanko zadužnica do 2.000,00 eura
Javni bilježnik: Robert Beletić, OV-5418/2024</t>
  </si>
  <si>
    <t>Opatija,
04.11.2024.</t>
  </si>
  <si>
    <t>FILMASH STUDIO, obrt za usluge video produkcije, vl. Marko Paradžik, Opatija, Pobri, Put za Matulje 12 A</t>
  </si>
  <si>
    <t>Bjanko zadužnica do 10.000,00 eura
Javni bilježnik: Martina Sušanj Peršić, OV-8016/2024</t>
  </si>
  <si>
    <t>Kastav,
05.11.2024.</t>
  </si>
  <si>
    <t>Bjanko zadužnica do 10.000,00 eura
Javni bilježnik: Robert Beletić, OV-5449/2024</t>
  </si>
  <si>
    <t>VALVIDEO, obrt za videoprodukciju, vl. Val Pulić</t>
  </si>
  <si>
    <t>Bjanko zadužnica do 10.000,00 eura
Javni bilježnik: Robert Beletić, OV-5561/2024</t>
  </si>
  <si>
    <t>Opatija,
12.11.2024.</t>
  </si>
  <si>
    <t>INVOLT, obrt za elektroinstalacije, vl. Ivica Krenek, Opatija, Dr. Andrije Mohorovičića 16</t>
  </si>
  <si>
    <t>Bjanko zadužnica do 10.000,00 eura
Javni bilježnik: Srđan Markiš, OV-7085/2024</t>
  </si>
  <si>
    <t>Opatija,
12.12.2024.</t>
  </si>
  <si>
    <t>SHINE, obrt za čiščenje, vl. Jasmina Milićević, Opatija, Oprić 74 a</t>
  </si>
  <si>
    <t>poticaj za stručno osposobljavanje i usavršavanje</t>
  </si>
  <si>
    <t>Bjanko zadužnica do 1.000,00 eura
Javni bilježnika: Radmila Mandić, OV-441/2024</t>
  </si>
  <si>
    <t>Lovran,
01.03.2024.</t>
  </si>
  <si>
    <t>DILIGENS d.o.o., Opatija, Črnikovica 6</t>
  </si>
  <si>
    <t>Zadužnica na iznos od 2.655,00 EUR                     Javni bilježnik: Robert Beletić, OV-6066/2024</t>
  </si>
  <si>
    <t>Opatija,
13.12.2024.</t>
  </si>
  <si>
    <t>MT ELECTRONICS j.d.o.o., Opatija, Pobri, Pužev breg 33</t>
  </si>
  <si>
    <t>Bjanko zadužnica do 10.000,00 eura
Javni bilježnik: Robert Beletić, OV-6100/2024</t>
  </si>
  <si>
    <t>Opatija,
17.12.2024.</t>
  </si>
  <si>
    <t xml:space="preserve">FOTO RENATO 5, obrt za fotografske usluge, vl. Renato Antolović, Opatija, Stubište Juliusa Glaxa 1 </t>
  </si>
  <si>
    <t xml:space="preserve">poticaj za početak obavljanja registrirane djelatnosti obrta; poticaj za troškove stručnog osposobljavanja i usavršavanja </t>
  </si>
  <si>
    <t>Bjanko zadužnica do 10.000,00 eura
Javni bilježnik: Robert Beletić, OV-6166/2024</t>
  </si>
  <si>
    <t>Opatija,
19.12.2024.</t>
  </si>
  <si>
    <t>DAMIR-KOP ISKOPI, obrt za usluge, vl. Damir Brdar, Opatija, Put za Plahuti 4</t>
  </si>
  <si>
    <t>Bjanko zadužnica do 10.000,00 eura                Javni bilježnik: Martina Sušanj Peršić, OV-9323/2024</t>
  </si>
  <si>
    <t>Opatija,
30.12.2024.</t>
  </si>
  <si>
    <t>MEDIA M, obrt za usluge, vl. Mirko Lukić, Opatija, Nova cesta 18 A</t>
  </si>
  <si>
    <t>Bjanko zadužnica do 1.000,00 eura
Javni bilježnik: Srđan Markiš, OV-7308/2024</t>
  </si>
  <si>
    <t>Opatija,
23.12.2024.</t>
  </si>
  <si>
    <t>KOD NIKOLE j.d.o.o., Opatija, Eugena Kumičića 21</t>
  </si>
  <si>
    <t>Bjanko zadužnica do 10.000,00 eura
Javni bilježnik: Srđan Markiš, OV-7254/2024</t>
  </si>
  <si>
    <t>Bjanko zadužnica do 2.000,00 eura
Javni bilježnik: Srđan Markiš, OV-7309/2024</t>
  </si>
  <si>
    <t>MAGIC MOMENTS ENTERTAINMENT, obrt za organizaciju događanja, vl. Larisa Šimunić, Opatija, Pobri, Put za Forticu 11</t>
  </si>
  <si>
    <t>Bjanko zadužnica do 10.000,00 eura
Javni bilježnik: Robert Beletić, OV-140/2025</t>
  </si>
  <si>
    <t>Opatija,
10.01.2025.</t>
  </si>
  <si>
    <t>SANDRIN SAN, obrt za izradu suvenira i ukrasnih predmeta, vl. Sandra Puhar, Opatija, Poljane, Šori 113</t>
  </si>
  <si>
    <t>Bjanko zadužnica do 10.000,00 eura
Javni bilježnik: Robert Beletić, OV-142/2025</t>
  </si>
  <si>
    <t>Opatija,
16.01.2025.</t>
  </si>
  <si>
    <t xml:space="preserve">INSPIRA, obrt za savjetovanje i edukaciju, vl. Lidija Jukić, Opatija, Rikarda Katalinića Jeretov 27 </t>
  </si>
  <si>
    <t xml:space="preserve">poticaj za troškove stručnog osposobljavanja i usavršavanja </t>
  </si>
  <si>
    <t>Bjanko zadužnica do 2.000,00 eura
Javni bilježnik: Robert Beletić, OV-253/2025</t>
  </si>
  <si>
    <t>Opatija,
20.01.2025.</t>
  </si>
  <si>
    <t>KVARNER TRANSPORTI, obrt za usluge prijevoza, vl, Dario Skalamera, Opatija, 1. istarske čete 5</t>
  </si>
  <si>
    <t>Zadužnica na iznos od 4.510,00 EUR                     Javni bilježnik: Vesna Šeškar, OV-287/2025</t>
  </si>
  <si>
    <t>Opatija,
17.01.2025.</t>
  </si>
  <si>
    <t>OPRIĆ INFORMATIKA d.o.o., Opatija, Oprić, Put braće Honovića 5</t>
  </si>
  <si>
    <t>Bjanko zadužnica do 2.000,00 eura                     Javni bilježnik: Radmila Mandić, OV-80/2025</t>
  </si>
  <si>
    <t>Lovran,
21.01.2025.</t>
  </si>
  <si>
    <t>Bjanko zadužnica do 2.000,00 eura
Javni bilježnik: Robert Beletić, OV-338/2025</t>
  </si>
  <si>
    <t>Opatija,
23.01.2025.</t>
  </si>
  <si>
    <t>MASTER MOTO NAUTIKA j.d.o.o., Opatija, Matuljska cesta 2 A</t>
  </si>
  <si>
    <t>Bjanko zadužnica do 2.000,00 EUR                   Javni bilježnik: Anđela Smojver-Bašić, OV-104/2025</t>
  </si>
  <si>
    <t>Opatija,
22.01.2025.</t>
  </si>
  <si>
    <t>GRAMPIN d.o.o., Opatija, Obala Frana Supila 8</t>
  </si>
  <si>
    <t>Bjanko zadužnica do 2.000,00 eura
Javni bilježnik: Srđan Markiš, OV-446/2025</t>
  </si>
  <si>
    <t>Opatija,
29.01.2025.</t>
  </si>
  <si>
    <t>Bjanko zadužnica do 10.000,00 eura
Javni bilježnik: Sunčica Žužić Kovačić, OV-331/2025</t>
  </si>
  <si>
    <t>Rijeka,
24.01.2025.</t>
  </si>
  <si>
    <t>SUSTAINABILITY OFFICE, obrt za savjetovanje u vezi s poslovanjem i ostalim upravljanjem, vl. Stella Hrvatin, Opatija, Veprinac, Kalina 135 B</t>
  </si>
  <si>
    <t>Bjanko zadužnica do 10.000,00 eura
Javni bilježnik: Robert Beletić, OV-1436/2025</t>
  </si>
  <si>
    <t>Opatija,
28.03.2025.</t>
  </si>
  <si>
    <t>PR MAMA, obrt za promidžbu i odnose s javnošću, vl. Marina Kirigin Brajković, Opatija, 1. istarske čete 11</t>
  </si>
  <si>
    <t>Bjanko zadužnica do 10.000,00 eura
Javni bilježnik: Robert Beletić, OV-1165/2025</t>
  </si>
  <si>
    <t>Opatija,
17.03.2025.</t>
  </si>
  <si>
    <t>subvencija troškova nabave i ugradnje opreme i strojeva mlade osobe</t>
  </si>
  <si>
    <t>Bjanko zadužnica do 10.000,00 eura
Javni bilježnik: Srđan Markiš, OV-2121/2025</t>
  </si>
  <si>
    <t>Opatija,
11.04.2025.</t>
  </si>
  <si>
    <t>VIXUALIZE, obrt za vođenje društvenih mreža, vl. Viktoria Kršulj, Opatija, Ika, Primorska 32</t>
  </si>
  <si>
    <t>Bjanko zadužnica do 1.000,00 eura
Javni bilježnik: Srđan Markiš, OV-1981/2025</t>
  </si>
  <si>
    <t>Opatija,
07.04.2025.</t>
  </si>
  <si>
    <t>MAJSTOR IVICA, obrt za automehaničarske usluge, vl. Ivica Lovrić, Opatija, Dobreć, Dobreć 60 b</t>
  </si>
  <si>
    <t>Bjanko zadužnica do 10.000,00 eura                     Javni bilježnik: Radmila Mandić, OV-640/2025</t>
  </si>
  <si>
    <t>Opatija,
08.04.2025.</t>
  </si>
  <si>
    <t>DIZAJN KURTI, obrt za usluge, vl. Daniel Kurti, Opatija, Maršala Tita 63</t>
  </si>
  <si>
    <t>Bjanko zadužnica do 10.000,00 eura
Javni bilježnik: Robert Beletić, OV-1610/2025</t>
  </si>
  <si>
    <t xml:space="preserve">INTERAKTIV, obrt za ostalo obrazovanje i poučavanje, vl. Lea Žulić, Opatija, Ulica Rikarda Karalinića Jeretova 27 </t>
  </si>
  <si>
    <t>poticaj za troškove stručnog osposobljavanja i usavršavanja mlade osobe obrtnika</t>
  </si>
  <si>
    <t>Bjanko zadužnica do 10.000,00 eura
Javni bilježnik: Robert Beletić, OV-1689/2025</t>
  </si>
  <si>
    <t>Opatija,
10.04.2025.</t>
  </si>
  <si>
    <t>FOTO KURTI MM, obrt za usluge, vl. Martin Antolović, Opatija, Stubište Juliusa Glaxa 1</t>
  </si>
  <si>
    <t>Bjanko zadužnica do 10.000,00 eura
Javni bilježnik: Sunčica Žužić Kovačić, OV-1428/2025</t>
  </si>
  <si>
    <t>LAB 9, zajednički obrt za organizaciju vjenčanja i evenata, vl. Damir Žerić i Christina Cianci, Opatija, Andrije Štangera 55 a</t>
  </si>
  <si>
    <t>Bjanko zadužnica do 2.000,00 eura
Javni bilježnik: Srđan Markiš, OV-2493/2025</t>
  </si>
  <si>
    <t>Opatija,
28.04.2025.</t>
  </si>
  <si>
    <t xml:space="preserve">PROTAPE OPATIJA, obrt za proizvodnju proizvoda od papira, vl. Siniša Perčić, Opatija, Pobri, Put za Matulje 26 </t>
  </si>
  <si>
    <t>Bjanko zadužnica do 10.000,00 EUR                   Javni bilježnik: Branka Šarić, OV-1142/2025</t>
  </si>
  <si>
    <t>Opatija,
14.04.2025.</t>
  </si>
  <si>
    <t>VORI PITURI j.d.o.o., Opatija, Dr. Ivana Poščića 9/1</t>
  </si>
  <si>
    <t>Bjanko zadužnica do 10.000,00 eura
Javni bilježnik: Srđan Markiš, OV-2046/2025</t>
  </si>
  <si>
    <t>Opatija, 08.04.2025.</t>
  </si>
  <si>
    <t>LAZY WONDERLAND, obrt za dizajn i proizvodnju, vl. Emili Šebelja, Opatija, Dr. Ivana Poščića 15</t>
  </si>
  <si>
    <t>Bjanko zadužnica do 10.000,00 eura
Javni bilježnik: Robert Beletić, OV-1637/2025</t>
  </si>
  <si>
    <t>PJ MARINE d.o.o., Opatija, Andrije Štangera 55</t>
  </si>
  <si>
    <t>Bjanko zadužnica do 10.000,00 eura
Javni bilježnik: Robert Beletić, OV-1653/2025</t>
  </si>
  <si>
    <t>Opatija, 09.04.2025.</t>
  </si>
  <si>
    <t>Bjanko zadužnica do 10.000,00 eura
Javni bilježnik: Srđan Markiš, OV-2865/2024</t>
  </si>
  <si>
    <t>Opatija, 17.05.2024.</t>
  </si>
  <si>
    <t>LIMPIO obrt za čišćenje, vl. Nina Toth, Opatija, Pobri, Put za Forticu 6 b</t>
  </si>
  <si>
    <t>Bjanko zadužnica do 10.000,00 eura
Javni bilježnik: Robert Beletić, OV-2201/2025</t>
  </si>
  <si>
    <t>Opatija,
08.05.2025.</t>
  </si>
  <si>
    <t>ORA ET LABORA, obrt za usluge, vl. Martin Vahtarić, Opatija, M. Tita 45</t>
  </si>
  <si>
    <t>Bjanko zadužnica do 10.000,00 eura
Javni bilježnik: Robert Beletić, OV-2206/2025</t>
  </si>
  <si>
    <t>STELLA KOP j.d.o.o., Opatija, Poljane, Puhari 131</t>
  </si>
  <si>
    <t xml:space="preserve">Poticaj za zapošljavanje radnika; subvencija troškova nabave i ugradnje opreme i strojeva </t>
  </si>
  <si>
    <t>Bjanko zadužnica do 10.000,00 eura
Javni bilježnik: Branka Šarić, OV-1151/2025</t>
  </si>
  <si>
    <t>Matulji,
15.04.2025.</t>
  </si>
  <si>
    <t>OMNIA TREATMENT, obrt za usluge, vl. Matija Pošćić, Opatija, Nova cesta 127</t>
  </si>
  <si>
    <t>Bjanko zadužnica do 10.000,00 eura                   Javni bilježnik: Robert Beletić, OV-2371/2025</t>
  </si>
  <si>
    <t>Opatija,
21.05.2025.</t>
  </si>
  <si>
    <t>DOMINO, obrt za završne građevinske usluge, vl. Vladimir Skokan, Opatija, Oprić, Konjsko 98</t>
  </si>
  <si>
    <t>Bjanko zadužnica do 10.000,00 eura                   Javni bilježnik: Robert Beletić, OV-2489/2025</t>
  </si>
  <si>
    <t>Opatija,
26.05.2025.</t>
  </si>
  <si>
    <t>CVETKA DESIGN, obrt za krojačke usluge, vl. Cvetka Marković, Opatija, Ičići, 1. Maja 9</t>
  </si>
  <si>
    <t>Bjanko zadužnica do 10.000,00 eura                   Javni bilježnik: Robert Beletić, OV-2488/2025</t>
  </si>
  <si>
    <t>ORELJ d.o.o., Opatija, Put za Plahuti 17</t>
  </si>
  <si>
    <t>Bjanko zadužnica do 10.000,00 eura
Javni bilježnik: Branka Šarić, OV-1537/2025</t>
  </si>
  <si>
    <t>Matulji,
26.05.2025.</t>
  </si>
  <si>
    <t>Bjanko zadužnica do 10.000,00 eura
Javni bilježnik: Joško Pandža, OV-3229/2025</t>
  </si>
  <si>
    <t>Metković,
23.05.2025.</t>
  </si>
  <si>
    <t>MGO OPATIJA, obrt za prijevoz putnika, vl. Filip Smrkinić, Opatija, Vjekoslava Spinčića 5</t>
  </si>
  <si>
    <t>Bjanko zadužnica do 10.000,00 eura
Javni bilježnik: Srđan Markiš, OV-3355/2025</t>
  </si>
  <si>
    <t>Opatija,
09.06.2025.</t>
  </si>
  <si>
    <t>NEVERA, obrt za usluge u turizmu, vl. Majda Zadković, Opatija, Oprić, Put Perišići 3</t>
  </si>
  <si>
    <t>Bjanko zadužnica do 10.000,00 EUR                     Javni bilježnik: Radmila Mandić, OV-1025/2025</t>
  </si>
  <si>
    <t>Opatija,
02.06.2025.</t>
  </si>
  <si>
    <t>SEVAP, obrt za tetoviranje i dizajn, vl. Borna Sauka, Opatija, Pobri, Put Dukino 13</t>
  </si>
  <si>
    <t>Bjanko zadužnica do 10.000,00 eura
Javni bilježnik: Branka Šarić, OV-1853/2025</t>
  </si>
  <si>
    <t>Matulji,
16.06.2025.</t>
  </si>
  <si>
    <t>DA MIR TO, obrt za usluge, vl. Damir Tomić, Opatija, Stubište dr. Vande Ekl 4</t>
  </si>
  <si>
    <t>Bjanko zadužnica do 10.000,00 eura
Javni bilježnik: Srđan Markiš, OV-3730/2025</t>
  </si>
  <si>
    <t>Opatija,
24.06.2025.</t>
  </si>
  <si>
    <t>UNA CARBONI, računovodstveni obrt, vl. Una Carboni, Lovran, Tuliševica 35 c</t>
  </si>
  <si>
    <t>poticaj za digitalizaciju poslovanja; poticaj za troškove stručnog osposobljavanja i usavršavanja obrtnika</t>
  </si>
  <si>
    <t>Bjanko zadužnica do 1.000,00 EUR , Javni bilježnik: Velibor Panjković OV-13950/2025</t>
  </si>
  <si>
    <t>Rijeka,
24.06.2025.</t>
  </si>
  <si>
    <t>PIKY, obrt za proizvodnju i usluge, vl. Aleksadar Korić, Opatija, Veprinac, Šavroni 134 A</t>
  </si>
  <si>
    <t>Bjanko zadužnica do 2.000,00 eura                   Javni bilježnik: Robert Beletić, OV-2886/2025</t>
  </si>
  <si>
    <t>Opatija,
25.06.2025.</t>
  </si>
  <si>
    <t>PK - trgovački obrt, vl. Petar Karadakić, Opatija, M. Tita 123/2</t>
  </si>
  <si>
    <t>Bjanko zadužnica do 10.000,00 eura
Javni bilježnik: Srđan Markiš, OV-3809/2025</t>
  </si>
  <si>
    <t>Opatija,
26.06.2025.</t>
  </si>
  <si>
    <t>PALMIĆ, obrt za obavljanje usluga, vl. Robert Palmić, Opatija, Dobreć, Dobreć 35 B</t>
  </si>
  <si>
    <t>Bjanko zadužnica do 10.000,00 eura                   Javni bilježnik: Robert Beletić, OV-3024/2025</t>
  </si>
  <si>
    <t>Opatija,
03.07.2025.</t>
  </si>
  <si>
    <t>NALA, obrt za usluge prijevoza, vl. Matej Turković, Opatija, Dobreć, Kožuli 69</t>
  </si>
  <si>
    <t>Bjanko zadužnica do 10.000,00 eura                   Javni bilježnik: Robert Beletić, OV-3073/2025</t>
  </si>
  <si>
    <t>Opatija,
07.07.2025.</t>
  </si>
  <si>
    <t>B INFINITY, obrt za trgovinu, vl. Karla Birger, Jurdani, Mučići 29</t>
  </si>
  <si>
    <t>Bjanko zadužnica do 10.000,00 eura                   Javni bilježnik: Robert Beletić, OV-3076/2025</t>
  </si>
  <si>
    <t>SOLEIL BEAUTY LOUNGE, obrt za kozmetičke usluge, vl. Dajana Bogdanić, opatija, Ičići, Antona Dminaka 36</t>
  </si>
  <si>
    <t>Bjanko zadužnica do 10.000,00 eura
Javni bilježnik: Srđan Markiš, OV-4117/2025</t>
  </si>
  <si>
    <t>Opatija,
10.07.2025.</t>
  </si>
  <si>
    <t>VISIONISE, obrt za dizajn, vl. Lucija Đarmati, Opatija, Ika, Stubište Vrh Ike 1</t>
  </si>
  <si>
    <t>Bjanko zadužnica do 10.000,00 eura                   Javni bilježnik: Robert Beletić, OV-3181/2025</t>
  </si>
  <si>
    <t>Opatija,
11.07.2025.</t>
  </si>
  <si>
    <t>PRIMORSKE VILE d.o.o., Opatija, Veprinac, Slavići 19</t>
  </si>
  <si>
    <t>Zadužnica na iznos od 2.655,00 EUR                     Javni bilježnik: Srđan Markiš, OV-4174/2025</t>
  </si>
  <si>
    <t>poticaj za troškove stručnog osposobljavanja i usavršavanja obrtnika</t>
  </si>
  <si>
    <t>Bjanko zadužnica do 1.000,00 eura
Javni bilježnika: Srđan Markiš, OV-4189/2025</t>
  </si>
  <si>
    <t>Opatija,
14.07.2025.</t>
  </si>
  <si>
    <t>MOKOŠ, obrt za uređenje i održavanje krajolika, vl. Darijan Markić, Opatija, Pobri, Dragi 9 D</t>
  </si>
  <si>
    <t>Bjanko zadužnica do 10.000,00 EUR                   Javni bilježnik: Branka Šarić, OV-2206/2025</t>
  </si>
  <si>
    <t>Matulji,
21.07.2025.</t>
  </si>
  <si>
    <t>NEVERA S KVARNERA, obrt za usluge, vl. Nika Laginja. Opatija, Ulica Ivana Brozine Slovana 24/3</t>
  </si>
  <si>
    <t>Bjanko zadužnica do 10.000,00 eura                   Javni bilježnik: Robert Beletić, OV-2395/2025</t>
  </si>
  <si>
    <t>Opatija,
20.05.2025.</t>
  </si>
  <si>
    <t>IVENA 818 j.d.o.o., Opatija, Poljane, Sveti Petar 9</t>
  </si>
  <si>
    <t>Bjanko zadužnica do 10.000,00 eura                   Javni bilježnik: Ines Antić, OV-8342/2025</t>
  </si>
  <si>
    <t>Viškovo,
29.07.2025.</t>
  </si>
  <si>
    <t>PAPA-ĆE d.o.o., Opatija, Nova cesta 13 E</t>
  </si>
  <si>
    <t xml:space="preserve">poticaj za zapošljavanje radnika </t>
  </si>
  <si>
    <t xml:space="preserve">Bjanko zadužnica do 10.000,00 eura
Javni bilježnik: Robert Beletić, OV-4126/2025 </t>
  </si>
  <si>
    <t>Opatija,
16.09.2025.</t>
  </si>
  <si>
    <t>Bjanko zadužnica do 10.000,00 eura
Javni bilježnik: Robert Beletić, OV-4165/2025</t>
  </si>
  <si>
    <t>Opatija,
19.09.2025.</t>
  </si>
  <si>
    <t>K.S.P. MEHANIKA d.o.o. Pobri, Dragi 16</t>
  </si>
  <si>
    <t>Bjanko zadužnica do
10.000,00 eura
Javni bilježnik: Branka Šarić, OV-2793/2025</t>
  </si>
  <si>
    <t>Opatija,
18.09.2025.</t>
  </si>
  <si>
    <t>REVIVO, obrt za relaksaciju, vl. Marko Ivanković, Rijeka, Riva Boduli 7</t>
  </si>
  <si>
    <t>Bjanko zadužnica do 10.000,00 eura
Javni bilježnika: Srđan Markiš, OV-5556/2025</t>
  </si>
  <si>
    <t>Opatija,
26.09.2025.</t>
  </si>
  <si>
    <t>KINKELA, obrt za obavljanje usluga, vl. Boris Kinkela, Opatija, Dobreć, Dobreć 34 A</t>
  </si>
  <si>
    <t>Bjanko zadužnica do 10.000,00 eura
Javni bilježnika: Srđan Markiš, OV-5566/2025</t>
  </si>
  <si>
    <t>Opatija,
29.09.2025.</t>
  </si>
  <si>
    <t>NOVAX, obrt za usluge, vl. Saša Jeletić, Lovran, 43. istarske divizije 1/14</t>
  </si>
  <si>
    <t>Bjanko zadužnica do 10.000,00 eura                    Javni bilježnik: Radmila Mandić, OV-1711/2025</t>
  </si>
  <si>
    <t>COOL PRESS j.d.o.o., Opatija, Nova cesta 144</t>
  </si>
  <si>
    <t>Bjanko zadužnica do 2.000,00 eura
Javni bilježnika: Srđan Markiš, OV-5955/2025</t>
  </si>
  <si>
    <t>Opatija,
15.10.2025.</t>
  </si>
  <si>
    <t>NAILS SILVY, obrt za usluge, vl. Silvija Vignjević, Opatija, Ičići, Poljanska cesta 36 D</t>
  </si>
  <si>
    <t>Zadužnica na iznos od 4.510,00 EUR                     Javni bilježnik: Srđan Markiš, OV-6082/2025</t>
  </si>
  <si>
    <t>Opatija,
23.10.2025.</t>
  </si>
  <si>
    <t>POPEYE, obrt za usluge, vl. Damir Brnečić, Opatija, Ičići, Ulica Antona Dminaka 61</t>
  </si>
  <si>
    <t xml:space="preserve">subvencija troškova nabave i ugradnje opreme i strojeva </t>
  </si>
  <si>
    <t>Zadužnica na iznos od 2.500,00 EUR                     Javni bilježnik: Robert Beletić, OV-4783/2025</t>
  </si>
  <si>
    <t>MAGIC TOUCH, obrt za izradu suvenira i ukrasnih predmeta, vl. Senka Laginja, Opatija, Pobri, Varljenska cesta 9</t>
  </si>
  <si>
    <t>Bjanko zadužnica do 10.000,00 eura
Javni bilježnik: Robert Beletić, OV-4791/2025</t>
  </si>
  <si>
    <t>WESTSIDE NAUTICAL, obrt za pomorski i obalni prijevoz putnika, vl. Igor Bulajić, Opatija, Friedricha Juliusa Schülera 1</t>
  </si>
  <si>
    <t>Zadužnica na iznos od 4.510,00 EUR                     Javni bilježnik: Robert Beletić, OV-4792/2025</t>
  </si>
  <si>
    <t>DARH STUDIO d.o.o., Opatija, Veprinac, Zagrad 43</t>
  </si>
  <si>
    <t>Zadužnica na iznos od 4.200,00 eura
Javni bilježnika: Srđan Markiš, OV-6144/2025</t>
  </si>
  <si>
    <t>Opatija,
27.10.2025.</t>
  </si>
  <si>
    <t>KERAMIKO, obrt za keramičarske usluge, vl. Sanjin Valentin, Opatija, Veprinački put 23</t>
  </si>
  <si>
    <t>Bjanko zadužnica do 10.000,00 eura
Javni bilježnik: Robert Beletić, OV-4884/2025</t>
  </si>
  <si>
    <t>Opatija,
28.10.2025.</t>
  </si>
  <si>
    <t>3M STUDIO j.d.o.o., Opatija, Stubište Baredi 2</t>
  </si>
  <si>
    <t>Bjanko zadužnica do 2.000,00 eura
Javni bilježnik: Srđan Markiš, OV-6706/2025</t>
  </si>
  <si>
    <t>Opatija,
25.11.2025.</t>
  </si>
  <si>
    <t>OPG JOSIP TARIBA, nositelj Josip Tariba, Opatija, Andrije Štangera 41</t>
  </si>
  <si>
    <t>Bjanko zadužnica do 2.000,00 eura
Javni bilježnik: Robert Beletić, OV-5273/2025</t>
  </si>
  <si>
    <t>Bjanko zadužnica do 1.000,00 eura                    Javni bilježnik: Martina Sušanj Peršić, OV-8356/2025</t>
  </si>
  <si>
    <t>NAIL ART STUDIO LA FEMME, obrt za njegu tijela, vl. Jelena Sorta, Opatija, Dr. M. Laginje 1</t>
  </si>
  <si>
    <t>Bjanko zadužnica do 2.000,00 eura
Javni bilježnik: Robert Beletić, OV-5270/2025</t>
  </si>
  <si>
    <t>THE FITNESS LAB, obrt za usluge, vl. Matteo Galotto, Opatija, Put Perišići 24</t>
  </si>
  <si>
    <t>Bjanko zadužnica do 10.000,00 eura
Javni bilježnik: Robert Beletić, OV-5351/2025</t>
  </si>
  <si>
    <t>Opatija,
01.12.2025.</t>
  </si>
  <si>
    <t>Bjanko zadužnica do 10.000,00 eura
Javni bilježnik: Srđan Markiš, OV-6806/2025</t>
  </si>
  <si>
    <t>Kastav, 01.12.2025.</t>
  </si>
  <si>
    <t>poticaj za stručno osposbljavanje i usavršavanje zaposlenika, subvencija troškova nabave i ugradnje opreme i strojeva, poticaj za digitalizaciju poslovanja i digitalni marketing</t>
  </si>
  <si>
    <t>Bjanko zadužnica do 10.000,00 EUR                     Javni bilježnik: Anđelka Smojver - Bašić,                  OV-2014/2025</t>
  </si>
  <si>
    <t>Rijeka,
02.12.2025.</t>
  </si>
  <si>
    <t>Bjanko zadužnica do 2.000,00 eura
Javni bilježnik: Robert Beletić, OV-5378/2025</t>
  </si>
  <si>
    <t>Opatija,
02.12.2025.</t>
  </si>
  <si>
    <t>LU PROJEKT, obrt za usluge u građevinarstvu, vl. Dragan Marjanović, Opatija, Pobri, Dragi 9 M</t>
  </si>
  <si>
    <t>Bjanko zadužnica do 10.000,00 eura
Javni bilježnik: Robert Beletić, OV-5370/2025</t>
  </si>
  <si>
    <t>TROPHY, obrt za usluge, vl. Ivana Jušić, Opatija, Put za Matulji 26</t>
  </si>
  <si>
    <t>Bjanko zadužnica do 10.000,00 EUR                   Javni bilježnik: Branka Šarić, OV-3710/2025</t>
  </si>
  <si>
    <t>Opatija,
03.12.2025.</t>
  </si>
  <si>
    <t>TIRKIZNA, obrt za odnose s javnošću i djelatnost priopćavanja, vl. Ana Srdoč, Opatija, Andrije Štangera 65</t>
  </si>
  <si>
    <t>Bjanko zadužnica do 10.000,00 eura
Javni bilježnik: Robert Beletić, OV-5387/2025</t>
  </si>
  <si>
    <t>EVIDENCIJA PRIMLJENIH JAMSTAVA NA DAN 31.12.2025.</t>
  </si>
  <si>
    <t>EVIDENCIJA PRIMLJENIH JAMSTAVA-INTERREG SI-HR                                                                                                                               Stanje na dan 31.12.2025. godine</t>
  </si>
  <si>
    <t>EVIDENCIJA PRIMLJENIH JAMSTAVA za dug komunalnog doprinosa i spomeničke rente                                                                 Stanje na dan 31.12.2025. godine</t>
  </si>
  <si>
    <t>AUTOTRANS D.D.</t>
  </si>
  <si>
    <t>UGOVOR 44/25 O OBAVLJANJU USLUGA PRIJEVOZA</t>
  </si>
  <si>
    <t xml:space="preserve">1. Bjanko zadužnica do 6.854,40 kuna
Javni bilježnik TVELIBOR PANJKOVIĆ OV-16809/2025
</t>
  </si>
  <si>
    <t>Rijeka, 30.07.2025</t>
  </si>
  <si>
    <t>Stanje na dan 31.12.2025. godine</t>
  </si>
  <si>
    <t>Ugovor osanacijigrijanja i hlađenja u KD Zora br 45/24</t>
  </si>
  <si>
    <t>EVIDENCIJA PRIMLJENIH JAMSTAVA - Javna nabava                                                                                                                                                                                                                                                                                                                                         Stanje na dan 31.12.2025. godine</t>
  </si>
  <si>
    <t>HERMAN PROJEKT D.O.O.</t>
  </si>
  <si>
    <t>Bjanko zadužnica do 10.000,00 €, Javni bilježnik Martina Sušanj Peršić OV-91/2024</t>
  </si>
  <si>
    <t>Kaastav 05.01.2024</t>
  </si>
  <si>
    <t>Ugovor 25/25 - Izrada projektne dokumentacije-dorada idejn.rješ i projekta rekonst.i nadograd. OŠ RKJ Opatija</t>
  </si>
  <si>
    <t>MATAIJA X SPINA X TURATO D.O.O.</t>
  </si>
  <si>
    <t>Ugovor o javnoj nabavi 09/25 - Izrada projektne dokumentacije-izgradnja gradskih stanova - Ika Oprić</t>
  </si>
  <si>
    <t>Bjanko zadužnica do 10.000,00 €, Javni bilježnik Robert Baletić OV-91/2024</t>
  </si>
  <si>
    <t>Opatija, 24.04.2025.</t>
  </si>
  <si>
    <t>Koprivnica,
01.01.2024.</t>
  </si>
  <si>
    <t xml:space="preserve">1 Bjanko zadužnica na 20.000,00EUR
Javni bilježnik Nikola Bakrač, Koprivnica  OV-24/2024
</t>
  </si>
  <si>
    <t>Obavljanje dimnjačarskih poslova KLASA363-01/23-01/190 URBROJ: 2170-12-06-01-23-12 , na perod od 19.01. 2024. do 19.01. 2029. godine.</t>
  </si>
  <si>
    <t>ažurirano 31.01.2026.</t>
  </si>
  <si>
    <r>
      <t>Garancija za otklanjanje nedostataka u jamstvenom roku (Izvođenje radova na izgradnji</t>
    </r>
    <r>
      <rPr>
        <b/>
        <sz val="14"/>
        <color theme="1"/>
        <rFont val="Calibri"/>
        <family val="2"/>
        <charset val="238"/>
        <scheme val="minor"/>
      </rPr>
      <t xml:space="preserve"> Kulturno turističkog centra u Opatiji</t>
    </r>
    <r>
      <rPr>
        <sz val="14"/>
        <color theme="1"/>
        <rFont val="Calibri"/>
        <family val="2"/>
        <charset val="238"/>
        <scheme val="minor"/>
      </rPr>
      <t xml:space="preserve">)
</t>
    </r>
  </si>
  <si>
    <r>
      <t xml:space="preserve">Jamstvo za uredno izvršenje ugovora za izgradnju ceste </t>
    </r>
    <r>
      <rPr>
        <b/>
        <sz val="14"/>
        <color theme="1"/>
        <rFont val="Calibri"/>
        <family val="2"/>
        <charset val="238"/>
        <scheme val="minor"/>
      </rPr>
      <t>Trinajstovica</t>
    </r>
  </si>
  <si>
    <r>
      <t xml:space="preserve">Jamstvo za ozbiljnost ponude za </t>
    </r>
    <r>
      <rPr>
        <b/>
        <sz val="14"/>
        <color theme="1"/>
        <rFont val="Calibri"/>
        <family val="2"/>
        <charset val="238"/>
        <scheme val="minor"/>
      </rPr>
      <t>uređenje trga u Iki</t>
    </r>
    <r>
      <rPr>
        <sz val="14"/>
        <color theme="1"/>
        <rFont val="Calibri"/>
        <family val="2"/>
        <charset val="238"/>
        <scheme val="minor"/>
      </rPr>
      <t xml:space="preserve"> - Ugovor o građenju 08/22</t>
    </r>
  </si>
  <si>
    <t>Ažurirano 31.01.2026.</t>
  </si>
  <si>
    <t xml:space="preserve">UKUPNO </t>
  </si>
  <si>
    <t>EVIDENCIJA PRIMLJENIH JAMSTAVA za dug komunalnog doprinosa i spomeničke rente                                            Stanje na dan 31.12.2025. godine</t>
  </si>
  <si>
    <t>Ažurirano 31.01.2026</t>
  </si>
  <si>
    <t xml:space="preserve">Izračun EUR </t>
  </si>
  <si>
    <t>UNOS 2023. G</t>
  </si>
  <si>
    <t>Ukupno na dan 31.12.2025.</t>
  </si>
  <si>
    <t>UNOS ZA 2025. G</t>
  </si>
  <si>
    <t>Opatija, 06.11.2019.</t>
  </si>
  <si>
    <t xml:space="preserve">Bjanko zadužnica do 100.000,00 kuna
Javni bilježnik S.Markiš OV-768/19
Bjanko zadužnica do 100.000,00 kuna
Javni bilježnik S.Markiš
OV-767/19 </t>
  </si>
  <si>
    <t xml:space="preserve">           GRAD OPATIJA</t>
  </si>
  <si>
    <t>IZRAČUN EUR</t>
  </si>
  <si>
    <t>I.KAT KD  ZORA</t>
  </si>
  <si>
    <t>Zadužnica</t>
  </si>
  <si>
    <t>Stanje na dan 31.12.2025. g</t>
  </si>
  <si>
    <t>Unos 2023/2024</t>
  </si>
  <si>
    <t>Unos 2025</t>
  </si>
  <si>
    <t xml:space="preserve">                                                                                                     GRAD OPATIJA</t>
  </si>
  <si>
    <t xml:space="preserve">                                                         EVIDENCIJA PRIMLJENIH JAMSTAVA - Prostorno</t>
  </si>
  <si>
    <t xml:space="preserve">                                                                           Stanje na dan 31.12.2025. godine</t>
  </si>
  <si>
    <t>EVIDENCIJA DANIH JAMSTAVA NA DAN 31.12.2025.</t>
  </si>
  <si>
    <t xml:space="preserve">                      GRAD OPATIJA</t>
  </si>
  <si>
    <t xml:space="preserve">      EVIDENCIJA PRIMLJENIH JAMSTAVA - UOKSZO                                                                                                                                                                                                                                                                                                                                                         Stanje na dan 31.12.2025. godine</t>
  </si>
  <si>
    <t xml:space="preserve">                                                            Stanje na dan 31.12.2025. godine</t>
  </si>
  <si>
    <t xml:space="preserve">                            EVIDENCIJA PRIMLJENIH JAMSTAVA -  Dozvole za pomorsko dobro          </t>
  </si>
  <si>
    <t xml:space="preserve">                                  GRAD OPATIJA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</si>
</sst>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\ &quot;kn&quot;"/>
    <numFmt numFmtId="165" formatCode="#,##0.00\ [$€-41A]"/>
    <numFmt numFmtId="166" formatCode="#,##0.00\ [$€-1];[Red]\-#,##0.00\ [$€-1]"/>
    <numFmt numFmtId="167" formatCode="#,##0.00\ [$€-1]"/>
    <numFmt numFmtId="168" formatCode="#,##0.00\ _k_n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indexed="8"/>
      <name val="Calibri"/>
      <family val="2"/>
      <charset val="238"/>
    </font>
    <font>
      <sz val="13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rgb="FF9C0006"/>
      <name val="Calibri"/>
      <family val="2"/>
      <charset val="238"/>
      <scheme val="minor"/>
    </font>
    <font>
      <sz val="14"/>
      <color indexed="8"/>
      <name val="Calibri"/>
      <family val="2"/>
      <charset val="238"/>
    </font>
    <font>
      <sz val="14"/>
      <color theme="1" tint="4.9989318521683403E-2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4"/>
      <color rgb="FF9C0006"/>
      <name val="Calibri"/>
      <family val="2"/>
      <scheme val="minor"/>
    </font>
    <font>
      <b/>
      <sz val="14"/>
      <color theme="2" tint="-0.89999084444715716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</font>
    <font>
      <b/>
      <sz val="14"/>
      <color rgb="FF9C5700"/>
      <name val="Calibri"/>
      <family val="2"/>
      <scheme val="minor"/>
    </font>
    <font>
      <sz val="14"/>
      <color theme="1"/>
      <name val="Times New Roman"/>
      <family val="1"/>
      <charset val="238"/>
    </font>
  </fonts>
  <fills count="1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92D05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16" fillId="9" borderId="0" applyNumberFormat="0" applyBorder="0" applyAlignment="0" applyProtection="0"/>
  </cellStyleXfs>
  <cellXfs count="37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7" borderId="0" xfId="0" applyFont="1" applyFill="1"/>
    <xf numFmtId="0" fontId="3" fillId="0" borderId="0" xfId="0" applyFont="1" applyAlignment="1">
      <alignment horizontal="center" vertical="center"/>
    </xf>
    <xf numFmtId="4" fontId="3" fillId="0" borderId="0" xfId="0" applyNumberFormat="1" applyFont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/>
    <xf numFmtId="0" fontId="4" fillId="0" borderId="7" xfId="0" applyFont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4" fontId="4" fillId="4" borderId="8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3" fillId="0" borderId="5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4" fontId="9" fillId="0" borderId="0" xfId="0" applyNumberFormat="1" applyFont="1"/>
    <xf numFmtId="0" fontId="11" fillId="0" borderId="1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0" fontId="9" fillId="0" borderId="25" xfId="0" applyFont="1" applyBorder="1" applyAlignment="1">
      <alignment horizontal="left" vertical="top"/>
    </xf>
    <xf numFmtId="0" fontId="9" fillId="0" borderId="26" xfId="0" applyFont="1" applyBorder="1" applyAlignment="1">
      <alignment horizontal="center" vertical="center" wrapText="1"/>
    </xf>
    <xf numFmtId="14" fontId="12" fillId="0" borderId="26" xfId="0" applyNumberFormat="1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 wrapText="1"/>
    </xf>
    <xf numFmtId="14" fontId="4" fillId="0" borderId="4" xfId="0" applyNumberFormat="1" applyFont="1" applyBorder="1" applyAlignment="1">
      <alignment horizontal="center" vertical="center" wrapText="1"/>
    </xf>
    <xf numFmtId="165" fontId="3" fillId="0" borderId="0" xfId="0" applyNumberFormat="1" applyFont="1"/>
    <xf numFmtId="14" fontId="3" fillId="0" borderId="18" xfId="0" applyNumberFormat="1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4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9" fillId="5" borderId="20" xfId="0" applyFont="1" applyFill="1" applyBorder="1"/>
    <xf numFmtId="0" fontId="4" fillId="0" borderId="0" xfId="0" applyFont="1" applyAlignment="1">
      <alignment horizontal="left" wrapText="1"/>
    </xf>
    <xf numFmtId="165" fontId="1" fillId="0" borderId="4" xfId="1" applyNumberFormat="1" applyFill="1" applyBorder="1" applyAlignment="1">
      <alignment vertical="center" wrapText="1"/>
    </xf>
    <xf numFmtId="4" fontId="1" fillId="2" borderId="5" xfId="1" applyNumberFormat="1" applyBorder="1" applyAlignment="1">
      <alignment horizontal="center" vertical="center" wrapText="1"/>
    </xf>
    <xf numFmtId="4" fontId="1" fillId="2" borderId="18" xfId="1" applyNumberFormat="1" applyBorder="1" applyAlignment="1">
      <alignment horizontal="center" vertical="center" wrapText="1"/>
    </xf>
    <xf numFmtId="4" fontId="1" fillId="2" borderId="4" xfId="1" applyNumberForma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3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3" fillId="0" borderId="4" xfId="0" applyFont="1" applyBorder="1"/>
    <xf numFmtId="168" fontId="3" fillId="0" borderId="0" xfId="0" applyNumberFormat="1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vertical="top"/>
    </xf>
    <xf numFmtId="168" fontId="3" fillId="0" borderId="0" xfId="0" applyNumberFormat="1" applyFont="1" applyAlignment="1">
      <alignment vertical="top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168" fontId="4" fillId="4" borderId="3" xfId="0" applyNumberFormat="1" applyFont="1" applyFill="1" applyBorder="1" applyAlignment="1">
      <alignment horizontal="center" vertical="center" wrapText="1"/>
    </xf>
    <xf numFmtId="0" fontId="19" fillId="5" borderId="4" xfId="2" applyFont="1" applyFill="1" applyBorder="1" applyAlignment="1">
      <alignment horizontal="left" vertical="center"/>
    </xf>
    <xf numFmtId="0" fontId="3" fillId="5" borderId="4" xfId="2" applyFont="1" applyFill="1" applyBorder="1" applyAlignment="1">
      <alignment vertical="center" wrapText="1"/>
    </xf>
    <xf numFmtId="0" fontId="3" fillId="5" borderId="0" xfId="0" applyFont="1" applyFill="1" applyAlignment="1">
      <alignment horizontal="left" vertical="top" wrapText="1"/>
    </xf>
    <xf numFmtId="0" fontId="3" fillId="5" borderId="4" xfId="2" applyFont="1" applyFill="1" applyBorder="1" applyAlignment="1">
      <alignment horizontal="center" vertical="center" wrapText="1"/>
    </xf>
    <xf numFmtId="14" fontId="3" fillId="5" borderId="4" xfId="2" applyNumberFormat="1" applyFont="1" applyFill="1" applyBorder="1" applyAlignment="1">
      <alignment horizontal="left" vertical="center" wrapText="1"/>
    </xf>
    <xf numFmtId="165" fontId="3" fillId="5" borderId="4" xfId="2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top"/>
    </xf>
    <xf numFmtId="0" fontId="3" fillId="0" borderId="4" xfId="0" applyFont="1" applyBorder="1" applyAlignment="1">
      <alignment vertical="center" wrapText="1"/>
    </xf>
    <xf numFmtId="0" fontId="6" fillId="0" borderId="4" xfId="1" applyFont="1" applyFill="1" applyBorder="1" applyAlignment="1">
      <alignment horizontal="left" vertical="center" wrapText="1"/>
    </xf>
    <xf numFmtId="14" fontId="6" fillId="0" borderId="4" xfId="0" applyNumberFormat="1" applyFont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left" vertical="center" wrapText="1"/>
    </xf>
    <xf numFmtId="165" fontId="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8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top" wrapText="1"/>
    </xf>
    <xf numFmtId="0" fontId="3" fillId="0" borderId="4" xfId="0" applyFont="1" applyBorder="1" applyAlignment="1">
      <alignment wrapText="1"/>
    </xf>
    <xf numFmtId="0" fontId="8" fillId="0" borderId="4" xfId="0" applyFont="1" applyBorder="1" applyAlignment="1">
      <alignment wrapText="1"/>
    </xf>
    <xf numFmtId="0" fontId="3" fillId="0" borderId="4" xfId="0" applyFont="1" applyBorder="1" applyAlignment="1">
      <alignment horizontal="left" wrapText="1"/>
    </xf>
    <xf numFmtId="165" fontId="3" fillId="0" borderId="4" xfId="0" applyNumberFormat="1" applyFont="1" applyBorder="1" applyAlignment="1">
      <alignment horizontal="center"/>
    </xf>
    <xf numFmtId="0" fontId="8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left" vertical="top" wrapText="1"/>
    </xf>
    <xf numFmtId="0" fontId="3" fillId="7" borderId="4" xfId="0" applyFont="1" applyFill="1" applyBorder="1" applyAlignment="1">
      <alignment horizontal="left"/>
    </xf>
    <xf numFmtId="0" fontId="3" fillId="7" borderId="4" xfId="0" applyFont="1" applyFill="1" applyBorder="1" applyAlignment="1">
      <alignment vertical="top" wrapText="1"/>
    </xf>
    <xf numFmtId="0" fontId="3" fillId="7" borderId="4" xfId="0" applyFont="1" applyFill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165" fontId="3" fillId="0" borderId="4" xfId="0" applyNumberFormat="1" applyFont="1" applyBorder="1" applyAlignment="1">
      <alignment vertical="center" wrapText="1"/>
    </xf>
    <xf numFmtId="165" fontId="3" fillId="0" borderId="4" xfId="1" applyNumberFormat="1" applyFont="1" applyFill="1" applyBorder="1" applyAlignment="1">
      <alignment horizontal="center" vertical="center"/>
    </xf>
    <xf numFmtId="165" fontId="3" fillId="0" borderId="4" xfId="1" applyNumberFormat="1" applyFont="1" applyFill="1" applyBorder="1" applyAlignment="1">
      <alignment horizontal="center"/>
    </xf>
    <xf numFmtId="165" fontId="3" fillId="0" borderId="16" xfId="1" applyNumberFormat="1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/>
    <xf numFmtId="4" fontId="5" fillId="0" borderId="0" xfId="0" applyNumberFormat="1" applyFont="1"/>
    <xf numFmtId="0" fontId="4" fillId="0" borderId="22" xfId="0" applyFont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3" fillId="5" borderId="4" xfId="0" applyFont="1" applyFill="1" applyBorder="1" applyAlignment="1">
      <alignment vertical="center" wrapText="1"/>
    </xf>
    <xf numFmtId="14" fontId="3" fillId="0" borderId="4" xfId="0" applyNumberFormat="1" applyFont="1" applyBorder="1" applyAlignment="1">
      <alignment vertical="center" wrapText="1"/>
    </xf>
    <xf numFmtId="14" fontId="3" fillId="0" borderId="4" xfId="0" applyNumberFormat="1" applyFont="1" applyBorder="1" applyAlignment="1">
      <alignment vertical="top" wrapText="1"/>
    </xf>
    <xf numFmtId="0" fontId="3" fillId="0" borderId="4" xfId="0" applyFont="1" applyBorder="1" applyAlignment="1">
      <alignment vertical="center"/>
    </xf>
    <xf numFmtId="0" fontId="3" fillId="0" borderId="19" xfId="0" applyFont="1" applyBorder="1" applyAlignment="1">
      <alignment horizontal="left" vertical="top"/>
    </xf>
    <xf numFmtId="0" fontId="3" fillId="0" borderId="24" xfId="0" applyFont="1" applyBorder="1" applyAlignment="1">
      <alignment vertical="center" wrapText="1"/>
    </xf>
    <xf numFmtId="0" fontId="4" fillId="0" borderId="15" xfId="0" applyFont="1" applyBorder="1" applyAlignment="1">
      <alignment horizontal="left" vertical="center" wrapText="1"/>
    </xf>
    <xf numFmtId="4" fontId="4" fillId="0" borderId="35" xfId="0" applyNumberFormat="1" applyFont="1" applyBorder="1" applyAlignment="1">
      <alignment horizontal="center" vertical="center" wrapText="1"/>
    </xf>
    <xf numFmtId="0" fontId="20" fillId="0" borderId="4" xfId="0" applyFont="1" applyBorder="1" applyAlignment="1">
      <alignment horizontal="left" vertical="center" wrapText="1"/>
    </xf>
    <xf numFmtId="0" fontId="3" fillId="0" borderId="30" xfId="0" applyFont="1" applyBorder="1"/>
    <xf numFmtId="0" fontId="3" fillId="0" borderId="14" xfId="0" applyFont="1" applyBorder="1"/>
    <xf numFmtId="4" fontId="5" fillId="0" borderId="34" xfId="0" applyNumberFormat="1" applyFont="1" applyBorder="1"/>
    <xf numFmtId="4" fontId="5" fillId="0" borderId="33" xfId="0" applyNumberFormat="1" applyFont="1" applyBorder="1" applyAlignment="1">
      <alignment horizontal="right"/>
    </xf>
    <xf numFmtId="165" fontId="3" fillId="0" borderId="4" xfId="1" applyNumberFormat="1" applyFont="1" applyFill="1" applyBorder="1" applyAlignment="1">
      <alignment vertical="center" wrapText="1"/>
    </xf>
    <xf numFmtId="165" fontId="3" fillId="0" borderId="24" xfId="1" applyNumberFormat="1" applyFont="1" applyFill="1" applyBorder="1" applyAlignment="1">
      <alignment vertical="center" wrapText="1"/>
    </xf>
    <xf numFmtId="0" fontId="20" fillId="0" borderId="15" xfId="0" applyFont="1" applyBorder="1" applyAlignment="1">
      <alignment horizontal="left" vertical="center" wrapText="1"/>
    </xf>
    <xf numFmtId="165" fontId="3" fillId="0" borderId="4" xfId="1" applyNumberFormat="1" applyFont="1" applyFill="1" applyBorder="1"/>
    <xf numFmtId="4" fontId="4" fillId="4" borderId="3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165" fontId="3" fillId="0" borderId="18" xfId="1" applyNumberFormat="1" applyFont="1" applyFill="1" applyBorder="1"/>
    <xf numFmtId="0" fontId="3" fillId="0" borderId="16" xfId="0" applyFont="1" applyBorder="1" applyAlignment="1">
      <alignment wrapText="1"/>
    </xf>
    <xf numFmtId="165" fontId="3" fillId="0" borderId="16" xfId="1" applyNumberFormat="1" applyFont="1" applyFill="1" applyBorder="1"/>
    <xf numFmtId="4" fontId="11" fillId="4" borderId="3" xfId="0" applyNumberFormat="1" applyFont="1" applyFill="1" applyBorder="1" applyAlignment="1">
      <alignment horizontal="center" vertical="center" wrapText="1"/>
    </xf>
    <xf numFmtId="0" fontId="12" fillId="0" borderId="38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165" fontId="17" fillId="0" borderId="27" xfId="1" applyNumberFormat="1" applyFont="1" applyFill="1" applyBorder="1" applyAlignment="1">
      <alignment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165" fontId="21" fillId="0" borderId="4" xfId="1" applyNumberFormat="1" applyFont="1" applyFill="1" applyBorder="1" applyAlignment="1">
      <alignment vertical="center" wrapText="1"/>
    </xf>
    <xf numFmtId="165" fontId="21" fillId="0" borderId="4" xfId="3" applyNumberFormat="1" applyFont="1" applyFill="1" applyBorder="1" applyAlignment="1">
      <alignment vertical="center" wrapText="1"/>
    </xf>
    <xf numFmtId="165" fontId="21" fillId="0" borderId="4" xfId="1" applyNumberFormat="1" applyFont="1" applyFill="1" applyBorder="1" applyAlignment="1">
      <alignment horizontal="right" vertical="center"/>
    </xf>
    <xf numFmtId="165" fontId="21" fillId="0" borderId="4" xfId="1" applyNumberFormat="1" applyFont="1" applyFill="1" applyBorder="1" applyAlignment="1">
      <alignment vertical="center"/>
    </xf>
    <xf numFmtId="0" fontId="19" fillId="0" borderId="4" xfId="2" applyFont="1" applyFill="1" applyBorder="1" applyAlignment="1">
      <alignment horizontal="left"/>
    </xf>
    <xf numFmtId="0" fontId="3" fillId="0" borderId="4" xfId="2" applyFont="1" applyFill="1" applyBorder="1" applyAlignment="1">
      <alignment horizontal="left" vertical="center" wrapText="1"/>
    </xf>
    <xf numFmtId="0" fontId="3" fillId="0" borderId="4" xfId="2" applyFont="1" applyFill="1" applyBorder="1" applyAlignment="1">
      <alignment vertical="top" wrapText="1"/>
    </xf>
    <xf numFmtId="0" fontId="3" fillId="0" borderId="4" xfId="2" applyFont="1" applyFill="1" applyBorder="1" applyAlignment="1">
      <alignment vertical="center" wrapText="1"/>
    </xf>
    <xf numFmtId="14" fontId="3" fillId="0" borderId="4" xfId="2" applyNumberFormat="1" applyFont="1" applyFill="1" applyBorder="1" applyAlignment="1">
      <alignment vertical="center" wrapText="1"/>
    </xf>
    <xf numFmtId="0" fontId="3" fillId="0" borderId="4" xfId="1" applyFont="1" applyFill="1" applyBorder="1" applyAlignment="1">
      <alignment horizontal="left" vertical="center" wrapText="1"/>
    </xf>
    <xf numFmtId="0" fontId="3" fillId="0" borderId="20" xfId="0" applyFont="1" applyBorder="1"/>
    <xf numFmtId="0" fontId="5" fillId="0" borderId="19" xfId="1" applyFont="1" applyFill="1" applyBorder="1" applyAlignment="1">
      <alignment vertical="top" wrapText="1"/>
    </xf>
    <xf numFmtId="165" fontId="5" fillId="0" borderId="21" xfId="0" applyNumberFormat="1" applyFont="1" applyBorder="1"/>
    <xf numFmtId="0" fontId="23" fillId="0" borderId="0" xfId="0" applyFont="1"/>
    <xf numFmtId="4" fontId="23" fillId="0" borderId="0" xfId="0" applyNumberFormat="1" applyFont="1"/>
    <xf numFmtId="0" fontId="23" fillId="0" borderId="6" xfId="0" applyFont="1" applyBorder="1" applyAlignment="1">
      <alignment horizontal="left"/>
    </xf>
    <xf numFmtId="0" fontId="23" fillId="0" borderId="6" xfId="0" applyFont="1" applyBorder="1"/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/>
    </xf>
    <xf numFmtId="0" fontId="22" fillId="0" borderId="7" xfId="0" applyFont="1" applyBorder="1" applyAlignment="1">
      <alignment horizontal="left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5" borderId="8" xfId="0" applyFont="1" applyFill="1" applyBorder="1" applyAlignment="1">
      <alignment vertical="top" wrapText="1"/>
    </xf>
    <xf numFmtId="0" fontId="22" fillId="0" borderId="0" xfId="0" applyFont="1" applyAlignment="1">
      <alignment horizontal="center" vertical="center" wrapText="1"/>
    </xf>
    <xf numFmtId="0" fontId="23" fillId="0" borderId="9" xfId="0" applyFont="1" applyBorder="1" applyAlignment="1">
      <alignment horizontal="left" vertical="top"/>
    </xf>
    <xf numFmtId="0" fontId="23" fillId="0" borderId="5" xfId="0" applyFont="1" applyBorder="1" applyAlignment="1">
      <alignment vertical="top" wrapText="1"/>
    </xf>
    <xf numFmtId="0" fontId="23" fillId="0" borderId="5" xfId="0" applyFont="1" applyBorder="1" applyAlignment="1">
      <alignment horizontal="center" vertical="top" wrapText="1"/>
    </xf>
    <xf numFmtId="14" fontId="23" fillId="0" borderId="5" xfId="0" applyNumberFormat="1" applyFont="1" applyBorder="1" applyAlignment="1">
      <alignment vertical="top" wrapText="1"/>
    </xf>
    <xf numFmtId="164" fontId="23" fillId="7" borderId="5" xfId="0" applyNumberFormat="1" applyFont="1" applyFill="1" applyBorder="1" applyAlignment="1">
      <alignment horizontal="center" vertical="top"/>
    </xf>
    <xf numFmtId="0" fontId="23" fillId="5" borderId="5" xfId="0" applyFont="1" applyFill="1" applyBorder="1" applyAlignment="1">
      <alignment vertical="top" wrapText="1"/>
    </xf>
    <xf numFmtId="0" fontId="24" fillId="5" borderId="9" xfId="0" applyFont="1" applyFill="1" applyBorder="1" applyAlignment="1">
      <alignment vertical="top" wrapText="1"/>
    </xf>
    <xf numFmtId="14" fontId="23" fillId="7" borderId="5" xfId="0" applyNumberFormat="1" applyFont="1" applyFill="1" applyBorder="1" applyAlignment="1">
      <alignment vertical="top" wrapText="1"/>
    </xf>
    <xf numFmtId="0" fontId="23" fillId="5" borderId="5" xfId="0" applyFont="1" applyFill="1" applyBorder="1" applyAlignment="1">
      <alignment horizontal="center" vertical="top" wrapText="1"/>
    </xf>
    <xf numFmtId="14" fontId="23" fillId="5" borderId="5" xfId="0" applyNumberFormat="1" applyFont="1" applyFill="1" applyBorder="1" applyAlignment="1">
      <alignment vertical="top" wrapText="1"/>
    </xf>
    <xf numFmtId="0" fontId="23" fillId="5" borderId="0" xfId="0" applyFont="1" applyFill="1"/>
    <xf numFmtId="0" fontId="24" fillId="0" borderId="5" xfId="2" applyFont="1" applyFill="1" applyBorder="1" applyAlignment="1">
      <alignment vertical="top" wrapText="1"/>
    </xf>
    <xf numFmtId="0" fontId="24" fillId="5" borderId="9" xfId="1" applyFont="1" applyFill="1" applyBorder="1" applyAlignment="1">
      <alignment vertical="top" wrapText="1"/>
    </xf>
    <xf numFmtId="0" fontId="24" fillId="5" borderId="5" xfId="1" applyFont="1" applyFill="1" applyBorder="1" applyAlignment="1">
      <alignment vertical="top" wrapText="1"/>
    </xf>
    <xf numFmtId="164" fontId="23" fillId="7" borderId="4" xfId="0" applyNumberFormat="1" applyFont="1" applyFill="1" applyBorder="1" applyAlignment="1">
      <alignment horizontal="center" vertical="top"/>
    </xf>
    <xf numFmtId="0" fontId="24" fillId="5" borderId="5" xfId="0" applyFont="1" applyFill="1" applyBorder="1" applyAlignment="1">
      <alignment vertical="top" wrapText="1"/>
    </xf>
    <xf numFmtId="0" fontId="23" fillId="0" borderId="28" xfId="0" applyFont="1" applyBorder="1" applyAlignment="1">
      <alignment horizontal="left" vertical="top"/>
    </xf>
    <xf numFmtId="164" fontId="23" fillId="7" borderId="9" xfId="0" applyNumberFormat="1" applyFont="1" applyFill="1" applyBorder="1" applyAlignment="1">
      <alignment horizontal="center" vertical="top"/>
    </xf>
    <xf numFmtId="0" fontId="23" fillId="0" borderId="4" xfId="0" applyFont="1" applyBorder="1" applyAlignment="1">
      <alignment vertical="top" wrapText="1"/>
    </xf>
    <xf numFmtId="0" fontId="23" fillId="0" borderId="10" xfId="0" applyFont="1" applyBorder="1" applyAlignment="1">
      <alignment vertical="top" wrapText="1"/>
    </xf>
    <xf numFmtId="0" fontId="23" fillId="0" borderId="4" xfId="0" applyFont="1" applyBorder="1" applyAlignment="1">
      <alignment horizontal="center" vertical="top"/>
    </xf>
    <xf numFmtId="14" fontId="23" fillId="0" borderId="10" xfId="0" applyNumberFormat="1" applyFont="1" applyBorder="1" applyAlignment="1">
      <alignment vertical="top" wrapText="1"/>
    </xf>
    <xf numFmtId="164" fontId="23" fillId="7" borderId="10" xfId="0" applyNumberFormat="1" applyFont="1" applyFill="1" applyBorder="1" applyAlignment="1">
      <alignment horizontal="center" vertical="top"/>
    </xf>
    <xf numFmtId="0" fontId="23" fillId="0" borderId="4" xfId="0" applyFont="1" applyBorder="1" applyAlignment="1">
      <alignment horizontal="left" vertical="top" wrapText="1"/>
    </xf>
    <xf numFmtId="0" fontId="25" fillId="3" borderId="4" xfId="2" applyFont="1" applyBorder="1" applyAlignment="1">
      <alignment vertical="top" wrapText="1"/>
    </xf>
    <xf numFmtId="0" fontId="25" fillId="3" borderId="4" xfId="2" applyFont="1" applyBorder="1" applyAlignment="1">
      <alignment vertical="center" wrapText="1"/>
    </xf>
    <xf numFmtId="0" fontId="25" fillId="3" borderId="4" xfId="2" applyFont="1" applyBorder="1" applyAlignment="1">
      <alignment horizontal="center" vertical="top"/>
    </xf>
    <xf numFmtId="14" fontId="25" fillId="3" borderId="10" xfId="2" applyNumberFormat="1" applyFont="1" applyBorder="1" applyAlignment="1">
      <alignment horizontal="center" vertical="top"/>
    </xf>
    <xf numFmtId="0" fontId="23" fillId="0" borderId="18" xfId="0" applyFont="1" applyBorder="1" applyAlignment="1">
      <alignment vertical="top" wrapText="1"/>
    </xf>
    <xf numFmtId="0" fontId="23" fillId="0" borderId="4" xfId="0" applyFont="1" applyBorder="1" applyAlignment="1">
      <alignment vertical="center" wrapText="1"/>
    </xf>
    <xf numFmtId="0" fontId="25" fillId="3" borderId="5" xfId="2" applyFont="1" applyBorder="1" applyAlignment="1">
      <alignment vertical="top" wrapText="1"/>
    </xf>
    <xf numFmtId="164" fontId="25" fillId="3" borderId="4" xfId="2" applyNumberFormat="1" applyFont="1" applyBorder="1" applyAlignment="1">
      <alignment horizontal="center" vertical="top"/>
    </xf>
    <xf numFmtId="14" fontId="23" fillId="0" borderId="0" xfId="0" applyNumberFormat="1" applyFont="1"/>
    <xf numFmtId="0" fontId="23" fillId="0" borderId="4" xfId="0" applyFont="1" applyBorder="1" applyAlignment="1">
      <alignment horizontal="left" vertical="top"/>
    </xf>
    <xf numFmtId="0" fontId="23" fillId="5" borderId="0" xfId="0" applyFont="1" applyFill="1" applyAlignment="1">
      <alignment vertical="top" wrapText="1"/>
    </xf>
    <xf numFmtId="0" fontId="23" fillId="0" borderId="24" xfId="0" applyFont="1" applyBorder="1" applyAlignment="1">
      <alignment vertical="top" wrapText="1"/>
    </xf>
    <xf numFmtId="0" fontId="23" fillId="0" borderId="19" xfId="0" applyFont="1" applyBorder="1" applyAlignment="1">
      <alignment horizontal="left" vertical="top"/>
    </xf>
    <xf numFmtId="0" fontId="23" fillId="0" borderId="4" xfId="0" applyFont="1" applyBorder="1" applyAlignment="1">
      <alignment vertical="top"/>
    </xf>
    <xf numFmtId="0" fontId="23" fillId="0" borderId="29" xfId="0" applyFont="1" applyBorder="1" applyAlignment="1">
      <alignment vertical="top" wrapText="1"/>
    </xf>
    <xf numFmtId="0" fontId="25" fillId="3" borderId="24" xfId="2" applyFont="1" applyBorder="1" applyAlignment="1">
      <alignment vertical="top" wrapText="1"/>
    </xf>
    <xf numFmtId="0" fontId="25" fillId="3" borderId="24" xfId="2" applyFont="1" applyBorder="1" applyAlignment="1">
      <alignment horizontal="center" vertical="top"/>
    </xf>
    <xf numFmtId="164" fontId="25" fillId="3" borderId="24" xfId="2" applyNumberFormat="1" applyFont="1" applyBorder="1" applyAlignment="1">
      <alignment horizontal="center" vertical="top"/>
    </xf>
    <xf numFmtId="0" fontId="25" fillId="3" borderId="10" xfId="2" applyFont="1" applyBorder="1" applyAlignment="1">
      <alignment vertical="top" wrapText="1"/>
    </xf>
    <xf numFmtId="164" fontId="23" fillId="7" borderId="16" xfId="0" applyNumberFormat="1" applyFont="1" applyFill="1" applyBorder="1" applyAlignment="1">
      <alignment horizontal="center" vertical="top"/>
    </xf>
    <xf numFmtId="0" fontId="23" fillId="0" borderId="15" xfId="0" applyFont="1" applyBorder="1" applyAlignment="1">
      <alignment vertical="top" wrapText="1"/>
    </xf>
    <xf numFmtId="164" fontId="23" fillId="7" borderId="24" xfId="0" applyNumberFormat="1" applyFont="1" applyFill="1" applyBorder="1" applyAlignment="1">
      <alignment horizontal="center" vertical="top"/>
    </xf>
    <xf numFmtId="0" fontId="23" fillId="0" borderId="25" xfId="0" applyFont="1" applyBorder="1" applyAlignment="1">
      <alignment vertical="top" wrapText="1"/>
    </xf>
    <xf numFmtId="0" fontId="23" fillId="0" borderId="25" xfId="0" applyFont="1" applyBorder="1" applyAlignment="1">
      <alignment horizontal="center" vertical="top"/>
    </xf>
    <xf numFmtId="164" fontId="23" fillId="7" borderId="25" xfId="0" applyNumberFormat="1" applyFont="1" applyFill="1" applyBorder="1" applyAlignment="1">
      <alignment horizontal="center" vertical="top"/>
    </xf>
    <xf numFmtId="0" fontId="23" fillId="0" borderId="24" xfId="0" applyFont="1" applyBorder="1" applyAlignment="1">
      <alignment horizontal="center" vertical="top"/>
    </xf>
    <xf numFmtId="0" fontId="23" fillId="0" borderId="30" xfId="0" applyFont="1" applyBorder="1" applyAlignment="1">
      <alignment vertical="top" wrapText="1"/>
    </xf>
    <xf numFmtId="0" fontId="23" fillId="0" borderId="30" xfId="0" applyFont="1" applyBorder="1" applyAlignment="1">
      <alignment horizontal="center" vertical="top"/>
    </xf>
    <xf numFmtId="0" fontId="23" fillId="0" borderId="14" xfId="0" applyFont="1" applyBorder="1" applyAlignment="1">
      <alignment vertical="top" wrapText="1"/>
    </xf>
    <xf numFmtId="4" fontId="22" fillId="0" borderId="0" xfId="0" applyNumberFormat="1" applyFont="1"/>
    <xf numFmtId="0" fontId="22" fillId="7" borderId="4" xfId="0" applyFont="1" applyFill="1" applyBorder="1" applyAlignment="1">
      <alignment horizontal="left" vertical="top" wrapText="1"/>
    </xf>
    <xf numFmtId="0" fontId="23" fillId="7" borderId="4" xfId="0" applyFont="1" applyFill="1" applyBorder="1" applyAlignment="1">
      <alignment vertical="top" wrapText="1"/>
    </xf>
    <xf numFmtId="0" fontId="23" fillId="7" borderId="4" xfId="0" applyFont="1" applyFill="1" applyBorder="1" applyAlignment="1">
      <alignment horizontal="center" vertical="top"/>
    </xf>
    <xf numFmtId="0" fontId="23" fillId="7" borderId="15" xfId="0" applyFont="1" applyFill="1" applyBorder="1" applyAlignment="1">
      <alignment vertical="top" wrapText="1"/>
    </xf>
    <xf numFmtId="0" fontId="23" fillId="0" borderId="0" xfId="0" applyFont="1" applyAlignment="1">
      <alignment vertical="top" wrapText="1"/>
    </xf>
    <xf numFmtId="0" fontId="23" fillId="0" borderId="4" xfId="0" applyFont="1" applyBorder="1" applyAlignment="1">
      <alignment horizontal="center" vertical="center"/>
    </xf>
    <xf numFmtId="0" fontId="23" fillId="7" borderId="4" xfId="0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4" fontId="22" fillId="10" borderId="0" xfId="0" applyNumberFormat="1" applyFont="1" applyFill="1"/>
    <xf numFmtId="0" fontId="28" fillId="0" borderId="4" xfId="0" applyFont="1" applyBorder="1" applyAlignment="1">
      <alignment vertical="top" wrapText="1"/>
    </xf>
    <xf numFmtId="0" fontId="23" fillId="0" borderId="4" xfId="0" applyFont="1" applyBorder="1" applyAlignment="1">
      <alignment wrapText="1"/>
    </xf>
    <xf numFmtId="0" fontId="28" fillId="0" borderId="4" xfId="0" applyFont="1" applyBorder="1" applyAlignment="1">
      <alignment horizontal="left" vertical="top" wrapText="1"/>
    </xf>
    <xf numFmtId="0" fontId="23" fillId="5" borderId="4" xfId="0" applyFont="1" applyFill="1" applyBorder="1" applyAlignment="1">
      <alignment vertical="top" wrapText="1"/>
    </xf>
    <xf numFmtId="164" fontId="23" fillId="5" borderId="4" xfId="0" applyNumberFormat="1" applyFont="1" applyFill="1" applyBorder="1" applyAlignment="1">
      <alignment horizontal="center" vertical="top"/>
    </xf>
    <xf numFmtId="4" fontId="22" fillId="0" borderId="39" xfId="0" applyNumberFormat="1" applyFont="1" applyBorder="1" applyAlignment="1">
      <alignment horizontal="center" vertical="center" wrapText="1"/>
    </xf>
    <xf numFmtId="164" fontId="23" fillId="0" borderId="4" xfId="0" applyNumberFormat="1" applyFont="1" applyBorder="1"/>
    <xf numFmtId="164" fontId="25" fillId="3" borderId="4" xfId="2" applyNumberFormat="1" applyFont="1" applyBorder="1"/>
    <xf numFmtId="4" fontId="27" fillId="0" borderId="17" xfId="0" applyNumberFormat="1" applyFont="1" applyBorder="1" applyAlignment="1">
      <alignment horizontal="center" vertical="top"/>
    </xf>
    <xf numFmtId="0" fontId="23" fillId="5" borderId="28" xfId="0" applyFont="1" applyFill="1" applyBorder="1" applyAlignment="1">
      <alignment horizontal="left" vertical="top"/>
    </xf>
    <xf numFmtId="164" fontId="23" fillId="10" borderId="16" xfId="0" applyNumberFormat="1" applyFont="1" applyFill="1" applyBorder="1" applyAlignment="1">
      <alignment horizontal="center" vertical="top"/>
    </xf>
    <xf numFmtId="164" fontId="22" fillId="10" borderId="16" xfId="0" applyNumberFormat="1" applyFont="1" applyFill="1" applyBorder="1"/>
    <xf numFmtId="164" fontId="23" fillId="10" borderId="15" xfId="0" applyNumberFormat="1" applyFont="1" applyFill="1" applyBorder="1" applyAlignment="1">
      <alignment horizontal="center" vertical="top"/>
    </xf>
    <xf numFmtId="165" fontId="26" fillId="10" borderId="14" xfId="3" applyNumberFormat="1" applyFont="1" applyFill="1" applyBorder="1"/>
    <xf numFmtId="165" fontId="23" fillId="0" borderId="4" xfId="0" applyNumberFormat="1" applyFont="1" applyBorder="1"/>
    <xf numFmtId="0" fontId="23" fillId="0" borderId="17" xfId="0" applyFont="1" applyBorder="1" applyAlignment="1">
      <alignment horizontal="left" vertical="top"/>
    </xf>
    <xf numFmtId="0" fontId="23" fillId="0" borderId="40" xfId="0" applyFont="1" applyBorder="1" applyAlignment="1">
      <alignment vertical="top" wrapText="1"/>
    </xf>
    <xf numFmtId="0" fontId="23" fillId="0" borderId="40" xfId="0" applyFont="1" applyBorder="1" applyAlignment="1">
      <alignment horizontal="center" vertical="top"/>
    </xf>
    <xf numFmtId="0" fontId="23" fillId="0" borderId="41" xfId="0" applyFont="1" applyBorder="1" applyAlignment="1">
      <alignment vertical="top" wrapText="1"/>
    </xf>
    <xf numFmtId="0" fontId="23" fillId="0" borderId="23" xfId="0" applyFont="1" applyBorder="1" applyAlignment="1">
      <alignment horizontal="left" vertical="top"/>
    </xf>
    <xf numFmtId="0" fontId="23" fillId="0" borderId="0" xfId="0" applyFont="1" applyAlignment="1">
      <alignment horizontal="center" vertical="top"/>
    </xf>
    <xf numFmtId="0" fontId="23" fillId="0" borderId="42" xfId="0" applyFont="1" applyBorder="1" applyAlignment="1">
      <alignment vertical="top" wrapText="1"/>
    </xf>
    <xf numFmtId="0" fontId="23" fillId="0" borderId="20" xfId="0" applyFont="1" applyBorder="1" applyAlignment="1">
      <alignment vertical="top" wrapText="1"/>
    </xf>
    <xf numFmtId="0" fontId="23" fillId="0" borderId="20" xfId="0" applyFont="1" applyBorder="1" applyAlignment="1">
      <alignment horizontal="center" vertical="top"/>
    </xf>
    <xf numFmtId="0" fontId="23" fillId="0" borderId="21" xfId="0" applyFont="1" applyBorder="1" applyAlignment="1">
      <alignment vertical="top" wrapText="1"/>
    </xf>
    <xf numFmtId="164" fontId="23" fillId="7" borderId="15" xfId="0" applyNumberFormat="1" applyFont="1" applyFill="1" applyBorder="1" applyAlignment="1">
      <alignment horizontal="center" vertical="top"/>
    </xf>
    <xf numFmtId="165" fontId="5" fillId="5" borderId="4" xfId="3" applyNumberFormat="1" applyFont="1" applyFill="1" applyBorder="1"/>
    <xf numFmtId="0" fontId="23" fillId="10" borderId="41" xfId="0" applyFont="1" applyFill="1" applyBorder="1"/>
    <xf numFmtId="4" fontId="29" fillId="10" borderId="42" xfId="3" applyNumberFormat="1" applyFont="1" applyFill="1" applyBorder="1"/>
    <xf numFmtId="4" fontId="7" fillId="10" borderId="21" xfId="0" applyNumberFormat="1" applyFont="1" applyFill="1" applyBorder="1"/>
    <xf numFmtId="0" fontId="7" fillId="7" borderId="15" xfId="0" applyFont="1" applyFill="1" applyBorder="1"/>
    <xf numFmtId="0" fontId="23" fillId="7" borderId="30" xfId="0" applyFont="1" applyFill="1" applyBorder="1"/>
    <xf numFmtId="0" fontId="23" fillId="7" borderId="30" xfId="0" applyFont="1" applyFill="1" applyBorder="1" applyAlignment="1">
      <alignment vertical="top"/>
    </xf>
    <xf numFmtId="0" fontId="23" fillId="7" borderId="14" xfId="0" applyFont="1" applyFill="1" applyBorder="1" applyAlignment="1">
      <alignment horizontal="center"/>
    </xf>
    <xf numFmtId="4" fontId="3" fillId="0" borderId="0" xfId="0" applyNumberFormat="1" applyFont="1"/>
    <xf numFmtId="0" fontId="3" fillId="0" borderId="0" xfId="0" applyFont="1" applyAlignment="1">
      <alignment horizontal="center"/>
    </xf>
    <xf numFmtId="0" fontId="0" fillId="0" borderId="40" xfId="0" applyBorder="1"/>
    <xf numFmtId="0" fontId="0" fillId="0" borderId="41" xfId="0" applyBorder="1"/>
    <xf numFmtId="0" fontId="14" fillId="10" borderId="30" xfId="0" applyFont="1" applyFill="1" applyBorder="1" applyAlignment="1">
      <alignment horizontal="right"/>
    </xf>
    <xf numFmtId="165" fontId="14" fillId="10" borderId="14" xfId="0" applyNumberFormat="1" applyFont="1" applyFill="1" applyBorder="1"/>
    <xf numFmtId="0" fontId="3" fillId="0" borderId="16" xfId="0" applyFont="1" applyBorder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40" xfId="0" applyFont="1" applyBorder="1" applyAlignment="1">
      <alignment vertical="center" wrapText="1"/>
    </xf>
    <xf numFmtId="0" fontId="3" fillId="0" borderId="40" xfId="0" applyFont="1" applyBorder="1"/>
    <xf numFmtId="0" fontId="3" fillId="0" borderId="41" xfId="0" applyFont="1" applyBorder="1"/>
    <xf numFmtId="0" fontId="7" fillId="10" borderId="14" xfId="0" applyFont="1" applyFill="1" applyBorder="1" applyAlignment="1">
      <alignment horizontal="right" vertical="center" wrapText="1"/>
    </xf>
    <xf numFmtId="165" fontId="3" fillId="0" borderId="4" xfId="0" applyNumberFormat="1" applyFont="1" applyBorder="1"/>
    <xf numFmtId="165" fontId="7" fillId="10" borderId="18" xfId="1" applyNumberFormat="1" applyFont="1" applyFill="1" applyBorder="1" applyAlignment="1">
      <alignment vertical="center" wrapText="1"/>
    </xf>
    <xf numFmtId="0" fontId="3" fillId="0" borderId="16" xfId="1" applyFont="1" applyFill="1" applyBorder="1" applyAlignment="1">
      <alignment horizontal="left" vertical="center" wrapText="1"/>
    </xf>
    <xf numFmtId="14" fontId="3" fillId="0" borderId="4" xfId="2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wrapText="1"/>
    </xf>
    <xf numFmtId="0" fontId="3" fillId="5" borderId="16" xfId="0" applyFont="1" applyFill="1" applyBorder="1" applyAlignment="1">
      <alignment vertical="center" wrapText="1"/>
    </xf>
    <xf numFmtId="0" fontId="3" fillId="0" borderId="16" xfId="0" applyFont="1" applyBorder="1" applyAlignment="1">
      <alignment horizontal="center" vertical="center" wrapText="1"/>
    </xf>
    <xf numFmtId="14" fontId="3" fillId="0" borderId="16" xfId="0" applyNumberFormat="1" applyFont="1" applyBorder="1" applyAlignment="1">
      <alignment vertical="center" wrapText="1"/>
    </xf>
    <xf numFmtId="0" fontId="3" fillId="0" borderId="18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right" vertical="center" wrapText="1"/>
    </xf>
    <xf numFmtId="0" fontId="3" fillId="0" borderId="4" xfId="3" applyFont="1" applyFill="1" applyBorder="1" applyAlignment="1">
      <alignment vertical="top" wrapText="1"/>
    </xf>
    <xf numFmtId="0" fontId="3" fillId="0" borderId="4" xfId="3" applyFont="1" applyFill="1" applyBorder="1" applyAlignment="1">
      <alignment horizontal="center" vertical="top" wrapText="1"/>
    </xf>
    <xf numFmtId="14" fontId="3" fillId="0" borderId="4" xfId="3" applyNumberFormat="1" applyFont="1" applyFill="1" applyBorder="1" applyAlignment="1">
      <alignment vertical="top" wrapText="1"/>
    </xf>
    <xf numFmtId="164" fontId="3" fillId="0" borderId="4" xfId="3" applyNumberFormat="1" applyFont="1" applyFill="1" applyBorder="1" applyAlignment="1">
      <alignment horizontal="right" vertical="top"/>
    </xf>
    <xf numFmtId="0" fontId="6" fillId="0" borderId="4" xfId="1" applyFont="1" applyFill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164" fontId="3" fillId="0" borderId="4" xfId="0" applyNumberFormat="1" applyFont="1" applyBorder="1" applyAlignment="1">
      <alignment horizontal="right" vertical="top"/>
    </xf>
    <xf numFmtId="164" fontId="3" fillId="0" borderId="4" xfId="0" applyNumberFormat="1" applyFont="1" applyBorder="1" applyAlignment="1">
      <alignment vertical="center"/>
    </xf>
    <xf numFmtId="0" fontId="6" fillId="0" borderId="4" xfId="1" applyFont="1" applyFill="1" applyBorder="1" applyAlignment="1">
      <alignment horizontal="left" vertical="top" wrapText="1"/>
    </xf>
    <xf numFmtId="0" fontId="19" fillId="3" borderId="4" xfId="2" applyFont="1" applyBorder="1" applyAlignment="1">
      <alignment horizontal="left" vertical="center" wrapText="1"/>
    </xf>
    <xf numFmtId="0" fontId="19" fillId="3" borderId="4" xfId="2" applyFont="1" applyBorder="1" applyAlignment="1">
      <alignment vertical="top" wrapText="1"/>
    </xf>
    <xf numFmtId="0" fontId="19" fillId="3" borderId="4" xfId="2" applyFont="1" applyBorder="1" applyAlignment="1">
      <alignment vertical="center" wrapText="1"/>
    </xf>
    <xf numFmtId="14" fontId="19" fillId="3" borderId="4" xfId="2" applyNumberFormat="1" applyFont="1" applyBorder="1" applyAlignment="1">
      <alignment vertical="center" wrapText="1"/>
    </xf>
    <xf numFmtId="164" fontId="19" fillId="3" borderId="4" xfId="2" applyNumberFormat="1" applyFont="1" applyBorder="1" applyAlignment="1">
      <alignment vertical="center"/>
    </xf>
    <xf numFmtId="4" fontId="19" fillId="3" borderId="0" xfId="2" applyNumberFormat="1" applyFont="1"/>
    <xf numFmtId="0" fontId="19" fillId="3" borderId="4" xfId="2" applyFont="1" applyBorder="1" applyAlignment="1">
      <alignment horizontal="left"/>
    </xf>
    <xf numFmtId="0" fontId="6" fillId="6" borderId="0" xfId="1" applyFont="1" applyFill="1" applyBorder="1" applyAlignment="1">
      <alignment vertical="top" wrapText="1"/>
    </xf>
    <xf numFmtId="0" fontId="3" fillId="8" borderId="0" xfId="0" applyFont="1" applyFill="1"/>
    <xf numFmtId="166" fontId="3" fillId="0" borderId="4" xfId="0" applyNumberFormat="1" applyFont="1" applyBorder="1" applyAlignment="1">
      <alignment horizontal="right" vertical="center" wrapText="1"/>
    </xf>
    <xf numFmtId="165" fontId="3" fillId="0" borderId="4" xfId="0" applyNumberFormat="1" applyFont="1" applyBorder="1" applyAlignment="1">
      <alignment horizontal="right" vertical="center" wrapText="1"/>
    </xf>
    <xf numFmtId="167" fontId="3" fillId="0" borderId="4" xfId="0" applyNumberFormat="1" applyFont="1" applyBorder="1" applyAlignment="1">
      <alignment horizontal="right" vertical="center" wrapText="1"/>
    </xf>
    <xf numFmtId="0" fontId="3" fillId="0" borderId="4" xfId="3" applyFont="1" applyFill="1" applyBorder="1" applyAlignment="1">
      <alignment horizontal="left"/>
    </xf>
    <xf numFmtId="0" fontId="3" fillId="0" borderId="4" xfId="3" applyFont="1" applyFill="1" applyBorder="1" applyAlignment="1">
      <alignment horizontal="center" vertical="center" wrapText="1"/>
    </xf>
    <xf numFmtId="0" fontId="3" fillId="0" borderId="4" xfId="3" applyFont="1" applyFill="1" applyBorder="1"/>
    <xf numFmtId="167" fontId="3" fillId="0" borderId="4" xfId="3" applyNumberFormat="1" applyFont="1" applyFill="1" applyBorder="1" applyAlignment="1">
      <alignment horizontal="right" vertical="center" wrapText="1"/>
    </xf>
    <xf numFmtId="0" fontId="30" fillId="0" borderId="4" xfId="0" applyFont="1" applyBorder="1" applyAlignment="1">
      <alignment wrapText="1"/>
    </xf>
    <xf numFmtId="0" fontId="3" fillId="0" borderId="16" xfId="0" applyFont="1" applyBorder="1"/>
    <xf numFmtId="0" fontId="3" fillId="0" borderId="14" xfId="0" applyFont="1" applyBorder="1" applyAlignment="1">
      <alignment horizontal="left"/>
    </xf>
    <xf numFmtId="0" fontId="30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4" fontId="4" fillId="4" borderId="43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164" fontId="3" fillId="0" borderId="4" xfId="0" applyNumberFormat="1" applyFont="1" applyBorder="1" applyAlignment="1">
      <alignment vertical="center" wrapText="1"/>
    </xf>
    <xf numFmtId="164" fontId="3" fillId="0" borderId="16" xfId="0" applyNumberFormat="1" applyFont="1" applyBorder="1" applyAlignment="1">
      <alignment vertical="center" wrapText="1"/>
    </xf>
    <xf numFmtId="0" fontId="6" fillId="5" borderId="4" xfId="1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vertical="top" wrapText="1"/>
    </xf>
    <xf numFmtId="14" fontId="3" fillId="5" borderId="4" xfId="0" applyNumberFormat="1" applyFont="1" applyFill="1" applyBorder="1" applyAlignment="1">
      <alignment vertical="center" wrapText="1"/>
    </xf>
    <xf numFmtId="164" fontId="3" fillId="5" borderId="4" xfId="0" applyNumberFormat="1" applyFont="1" applyFill="1" applyBorder="1" applyAlignment="1">
      <alignment vertical="center"/>
    </xf>
    <xf numFmtId="164" fontId="3" fillId="0" borderId="4" xfId="2" applyNumberFormat="1" applyFont="1" applyFill="1" applyBorder="1" applyAlignment="1">
      <alignment vertical="center"/>
    </xf>
    <xf numFmtId="164" fontId="3" fillId="0" borderId="4" xfId="0" applyNumberFormat="1" applyFont="1" applyBorder="1" applyAlignment="1">
      <alignment horizontal="right" vertical="center"/>
    </xf>
    <xf numFmtId="164" fontId="3" fillId="0" borderId="4" xfId="1" applyNumberFormat="1" applyFont="1" applyFill="1" applyBorder="1" applyAlignment="1">
      <alignment vertical="center"/>
    </xf>
    <xf numFmtId="0" fontId="3" fillId="0" borderId="4" xfId="2" applyFont="1" applyFill="1" applyBorder="1" applyAlignment="1">
      <alignment horizontal="left" vertical="center"/>
    </xf>
    <xf numFmtId="0" fontId="7" fillId="10" borderId="15" xfId="0" applyFont="1" applyFill="1" applyBorder="1" applyAlignment="1">
      <alignment horizontal="right"/>
    </xf>
    <xf numFmtId="164" fontId="7" fillId="10" borderId="14" xfId="0" applyNumberFormat="1" applyFont="1" applyFill="1" applyBorder="1"/>
    <xf numFmtId="14" fontId="7" fillId="10" borderId="15" xfId="0" applyNumberFormat="1" applyFont="1" applyFill="1" applyBorder="1" applyAlignment="1">
      <alignment horizontal="right" vertical="center" wrapText="1"/>
    </xf>
    <xf numFmtId="165" fontId="7" fillId="10" borderId="14" xfId="3" applyNumberFormat="1" applyFont="1" applyFill="1" applyBorder="1"/>
    <xf numFmtId="0" fontId="6" fillId="0" borderId="40" xfId="1" applyFont="1" applyFill="1" applyBorder="1" applyAlignment="1">
      <alignment vertical="top" wrapText="1"/>
    </xf>
    <xf numFmtId="166" fontId="3" fillId="0" borderId="16" xfId="0" applyNumberFormat="1" applyFont="1" applyBorder="1" applyAlignment="1">
      <alignment horizontal="right" vertical="center" wrapText="1"/>
    </xf>
    <xf numFmtId="0" fontId="7" fillId="5" borderId="15" xfId="0" applyFont="1" applyFill="1" applyBorder="1" applyAlignment="1">
      <alignment horizontal="left"/>
    </xf>
    <xf numFmtId="0" fontId="7" fillId="5" borderId="14" xfId="0" applyFont="1" applyFill="1" applyBorder="1"/>
    <xf numFmtId="4" fontId="3" fillId="5" borderId="0" xfId="0" applyNumberFormat="1" applyFont="1" applyFill="1"/>
    <xf numFmtId="165" fontId="5" fillId="10" borderId="0" xfId="0" applyNumberFormat="1" applyFont="1" applyFill="1"/>
    <xf numFmtId="0" fontId="15" fillId="0" borderId="0" xfId="0" applyFont="1" applyAlignment="1">
      <alignment horizontal="left"/>
    </xf>
    <xf numFmtId="0" fontId="10" fillId="10" borderId="36" xfId="1" applyFont="1" applyFill="1" applyBorder="1" applyAlignment="1">
      <alignment vertical="top" wrapText="1"/>
    </xf>
    <xf numFmtId="165" fontId="14" fillId="10" borderId="37" xfId="1" applyNumberFormat="1" applyFont="1" applyFill="1" applyBorder="1"/>
    <xf numFmtId="0" fontId="9" fillId="5" borderId="44" xfId="0" applyFont="1" applyFill="1" applyBorder="1" applyAlignment="1">
      <alignment horizontal="left"/>
    </xf>
    <xf numFmtId="0" fontId="9" fillId="5" borderId="40" xfId="0" applyFont="1" applyFill="1" applyBorder="1"/>
    <xf numFmtId="0" fontId="9" fillId="5" borderId="41" xfId="0" applyFont="1" applyFill="1" applyBorder="1"/>
    <xf numFmtId="0" fontId="9" fillId="0" borderId="40" xfId="0" applyFont="1" applyBorder="1"/>
    <xf numFmtId="0" fontId="5" fillId="10" borderId="36" xfId="0" applyFont="1" applyFill="1" applyBorder="1" applyAlignment="1">
      <alignment horizontal="right"/>
    </xf>
    <xf numFmtId="165" fontId="5" fillId="10" borderId="37" xfId="1" applyNumberFormat="1" applyFont="1" applyFill="1" applyBorder="1"/>
    <xf numFmtId="0" fontId="4" fillId="0" borderId="40" xfId="0" applyFont="1" applyBorder="1" applyAlignment="1">
      <alignment horizontal="left" vertical="center" wrapText="1"/>
    </xf>
    <xf numFmtId="0" fontId="3" fillId="0" borderId="45" xfId="0" applyFont="1" applyBorder="1"/>
    <xf numFmtId="0" fontId="4" fillId="0" borderId="0" xfId="0" applyFont="1"/>
    <xf numFmtId="0" fontId="4" fillId="0" borderId="11" xfId="0" applyFont="1" applyBorder="1"/>
    <xf numFmtId="0" fontId="5" fillId="10" borderId="15" xfId="0" applyFont="1" applyFill="1" applyBorder="1" applyAlignment="1">
      <alignment horizontal="right"/>
    </xf>
    <xf numFmtId="165" fontId="5" fillId="10" borderId="14" xfId="1" applyNumberFormat="1" applyFont="1" applyFill="1" applyBorder="1"/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0" xfId="0" applyFont="1" applyAlignment="1">
      <alignment horizontal="left" wrapText="1"/>
    </xf>
    <xf numFmtId="4" fontId="5" fillId="0" borderId="0" xfId="0" applyNumberFormat="1" applyFont="1" applyAlignment="1">
      <alignment wrapText="1"/>
    </xf>
    <xf numFmtId="0" fontId="4" fillId="0" borderId="17" xfId="0" applyFont="1" applyBorder="1" applyAlignment="1">
      <alignment horizontal="left" vertical="center" wrapText="1"/>
    </xf>
    <xf numFmtId="0" fontId="5" fillId="10" borderId="4" xfId="0" applyFont="1" applyFill="1" applyBorder="1" applyAlignment="1">
      <alignment horizontal="right"/>
    </xf>
    <xf numFmtId="165" fontId="5" fillId="10" borderId="4" xfId="1" applyNumberFormat="1" applyFont="1" applyFill="1" applyBorder="1"/>
    <xf numFmtId="0" fontId="5" fillId="10" borderId="33" xfId="0" applyFont="1" applyFill="1" applyBorder="1"/>
    <xf numFmtId="4" fontId="5" fillId="10" borderId="34" xfId="0" applyNumberFormat="1" applyFont="1" applyFill="1" applyBorder="1" applyAlignment="1">
      <alignment horizontal="center"/>
    </xf>
    <xf numFmtId="0" fontId="3" fillId="0" borderId="17" xfId="0" applyFont="1" applyBorder="1" applyAlignment="1">
      <alignment horizontal="left"/>
    </xf>
    <xf numFmtId="0" fontId="5" fillId="10" borderId="25" xfId="0" applyFont="1" applyFill="1" applyBorder="1"/>
    <xf numFmtId="4" fontId="18" fillId="10" borderId="25" xfId="0" applyNumberFormat="1" applyFont="1" applyFill="1" applyBorder="1" applyAlignment="1">
      <alignment vertical="center"/>
    </xf>
    <xf numFmtId="0" fontId="3" fillId="0" borderId="46" xfId="0" applyFont="1" applyBorder="1" applyAlignment="1">
      <alignment horizontal="center" vertical="center"/>
    </xf>
    <xf numFmtId="0" fontId="3" fillId="0" borderId="4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11" xfId="0" applyFont="1" applyBorder="1" applyAlignment="1">
      <alignment horizontal="center" vertical="top"/>
    </xf>
    <xf numFmtId="0" fontId="4" fillId="0" borderId="0" xfId="0" applyFont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4" fillId="0" borderId="11" xfId="0" applyFont="1" applyBorder="1" applyAlignment="1">
      <alignment horizontal="center" vertical="top" wrapText="1"/>
    </xf>
    <xf numFmtId="0" fontId="5" fillId="10" borderId="0" xfId="0" applyFont="1" applyFill="1" applyAlignment="1">
      <alignment horizontal="right"/>
    </xf>
    <xf numFmtId="4" fontId="7" fillId="10" borderId="15" xfId="3" applyNumberFormat="1" applyFont="1" applyFill="1" applyBorder="1" applyAlignment="1">
      <alignment horizontal="center" wrapText="1"/>
    </xf>
    <xf numFmtId="0" fontId="22" fillId="0" borderId="0" xfId="0" applyFont="1" applyAlignment="1">
      <alignment horizontal="center"/>
    </xf>
    <xf numFmtId="0" fontId="23" fillId="0" borderId="0" xfId="0" applyFont="1"/>
    <xf numFmtId="0" fontId="23" fillId="0" borderId="4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 wrapText="1"/>
    </xf>
    <xf numFmtId="0" fontId="23" fillId="0" borderId="14" xfId="0" applyFont="1" applyBorder="1" applyAlignment="1">
      <alignment horizontal="center" vertical="top" wrapText="1"/>
    </xf>
    <xf numFmtId="0" fontId="23" fillId="0" borderId="30" xfId="0" applyFont="1" applyBorder="1" applyAlignment="1">
      <alignment horizontal="center" vertical="top" wrapText="1"/>
    </xf>
    <xf numFmtId="0" fontId="10" fillId="0" borderId="0" xfId="0" applyFont="1" applyAlignment="1">
      <alignment horizontal="center"/>
    </xf>
  </cellXfs>
  <cellStyles count="4">
    <cellStyle name="Bad" xfId="2" builtinId="27"/>
    <cellStyle name="Good" xfId="1" builtinId="26"/>
    <cellStyle name="Neutral" xfId="3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A84D69-6379-4BBA-84CF-38C21A7322A7}">
  <sheetPr>
    <tabColor rgb="FFFF0000"/>
    <pageSetUpPr fitToPage="1"/>
  </sheetPr>
  <dimension ref="A1:H15"/>
  <sheetViews>
    <sheetView topLeftCell="A11" workbookViewId="0">
      <selection activeCell="C34" sqref="C34"/>
    </sheetView>
  </sheetViews>
  <sheetFormatPr defaultColWidth="9.140625" defaultRowHeight="18.75" x14ac:dyDescent="0.3"/>
  <cols>
    <col min="1" max="1" width="5.5703125" style="5" customWidth="1"/>
    <col min="2" max="2" width="26.28515625" style="3" customWidth="1"/>
    <col min="3" max="3" width="36.85546875" style="3" customWidth="1"/>
    <col min="4" max="4" width="27.28515625" style="1" customWidth="1"/>
    <col min="5" max="5" width="15.85546875" style="3" customWidth="1"/>
    <col min="6" max="6" width="14.28515625" style="1" bestFit="1" customWidth="1"/>
    <col min="7" max="7" width="21.28515625" style="6" customWidth="1"/>
    <col min="8" max="8" width="21.28515625" style="1" bestFit="1" customWidth="1"/>
    <col min="9" max="16384" width="9.140625" style="1"/>
  </cols>
  <sheetData>
    <row r="1" spans="1:8" x14ac:dyDescent="0.3">
      <c r="A1" s="3"/>
      <c r="B1" s="360" t="s">
        <v>1492</v>
      </c>
      <c r="C1" s="360"/>
      <c r="D1" s="360"/>
      <c r="E1" s="360"/>
      <c r="F1" s="360"/>
    </row>
    <row r="2" spans="1:8" x14ac:dyDescent="0.3">
      <c r="A2" s="361" t="s">
        <v>1491</v>
      </c>
      <c r="B2" s="361"/>
      <c r="C2" s="361"/>
      <c r="D2" s="361"/>
      <c r="E2" s="361"/>
      <c r="F2" s="361"/>
      <c r="G2" s="361"/>
    </row>
    <row r="3" spans="1:8" ht="19.5" thickBot="1" x14ac:dyDescent="0.35">
      <c r="A3" s="7"/>
      <c r="B3" s="8"/>
      <c r="C3" s="8"/>
      <c r="D3" s="9"/>
    </row>
    <row r="4" spans="1:8" s="2" customFormat="1" ht="57.75" thickTop="1" thickBot="1" x14ac:dyDescent="0.3">
      <c r="A4" s="10" t="s">
        <v>1</v>
      </c>
      <c r="B4" s="10" t="s">
        <v>2</v>
      </c>
      <c r="C4" s="10" t="s">
        <v>49</v>
      </c>
      <c r="D4" s="10" t="s">
        <v>4</v>
      </c>
      <c r="E4" s="11" t="s">
        <v>6</v>
      </c>
      <c r="F4" s="12" t="s">
        <v>8</v>
      </c>
      <c r="G4" s="13" t="s">
        <v>50</v>
      </c>
    </row>
    <row r="5" spans="1:8" ht="151.5" thickTop="1" thickBot="1" x14ac:dyDescent="0.35">
      <c r="A5" s="51" t="s">
        <v>9</v>
      </c>
      <c r="B5" s="49" t="s">
        <v>51</v>
      </c>
      <c r="C5" s="14" t="s">
        <v>52</v>
      </c>
      <c r="D5" s="41" t="s">
        <v>53</v>
      </c>
      <c r="E5" s="15" t="s">
        <v>54</v>
      </c>
      <c r="F5" s="16"/>
      <c r="G5" s="45">
        <f>500000/7.5345</f>
        <v>66361.404207313026</v>
      </c>
    </row>
    <row r="6" spans="1:8" s="2" customFormat="1" ht="226.5" thickTop="1" thickBot="1" x14ac:dyDescent="0.3">
      <c r="A6" s="51" t="s">
        <v>15</v>
      </c>
      <c r="B6" s="49" t="s">
        <v>51</v>
      </c>
      <c r="C6" s="14" t="s">
        <v>55</v>
      </c>
      <c r="D6" s="41" t="s">
        <v>56</v>
      </c>
      <c r="E6" s="15" t="s">
        <v>57</v>
      </c>
      <c r="F6" s="16"/>
      <c r="G6" s="45">
        <v>4953518.29</v>
      </c>
    </row>
    <row r="7" spans="1:8" s="2" customFormat="1" ht="207.75" thickTop="1" thickBot="1" x14ac:dyDescent="0.3">
      <c r="A7" s="51" t="s">
        <v>17</v>
      </c>
      <c r="B7" s="49" t="s">
        <v>51</v>
      </c>
      <c r="C7" s="14" t="s">
        <v>58</v>
      </c>
      <c r="D7" s="41" t="s">
        <v>59</v>
      </c>
      <c r="E7" s="15" t="s">
        <v>60</v>
      </c>
      <c r="F7" s="16"/>
      <c r="G7" s="45">
        <v>19908.419999999998</v>
      </c>
    </row>
    <row r="8" spans="1:8" s="2" customFormat="1" ht="189" thickTop="1" thickBot="1" x14ac:dyDescent="0.3">
      <c r="A8" s="51"/>
      <c r="B8" s="49" t="s">
        <v>51</v>
      </c>
      <c r="C8" s="14" t="s">
        <v>61</v>
      </c>
      <c r="D8" s="41" t="s">
        <v>957</v>
      </c>
      <c r="E8" s="36">
        <v>45377</v>
      </c>
      <c r="F8" s="37"/>
      <c r="G8" s="46">
        <v>2654.46</v>
      </c>
    </row>
    <row r="9" spans="1:8" s="2" customFormat="1" ht="132.75" thickTop="1" thickBot="1" x14ac:dyDescent="0.3">
      <c r="A9" s="51" t="s">
        <v>19</v>
      </c>
      <c r="B9" s="50" t="s">
        <v>51</v>
      </c>
      <c r="C9" s="32" t="s">
        <v>623</v>
      </c>
      <c r="D9" s="40" t="s">
        <v>622</v>
      </c>
      <c r="E9" s="33" t="s">
        <v>624</v>
      </c>
      <c r="F9" s="34"/>
      <c r="G9" s="47">
        <v>1061782.47</v>
      </c>
    </row>
    <row r="10" spans="1:8" s="2" customFormat="1" ht="95.25" thickTop="1" thickBot="1" x14ac:dyDescent="0.3">
      <c r="A10" s="51" t="s">
        <v>24</v>
      </c>
      <c r="B10" s="50" t="s">
        <v>51</v>
      </c>
      <c r="C10" s="32" t="s">
        <v>950</v>
      </c>
      <c r="D10" s="40" t="s">
        <v>951</v>
      </c>
      <c r="E10" s="33" t="s">
        <v>952</v>
      </c>
      <c r="F10" s="34"/>
      <c r="G10" s="47">
        <f>11348555.75+2499365.26</f>
        <v>13847921.01</v>
      </c>
    </row>
    <row r="11" spans="1:8" s="2" customFormat="1" ht="132.75" thickTop="1" thickBot="1" x14ac:dyDescent="0.3">
      <c r="A11" s="51" t="s">
        <v>29</v>
      </c>
      <c r="B11" s="50" t="s">
        <v>51</v>
      </c>
      <c r="C11" s="32" t="s">
        <v>953</v>
      </c>
      <c r="D11" s="40" t="s">
        <v>954</v>
      </c>
      <c r="E11" s="33" t="s">
        <v>955</v>
      </c>
      <c r="F11" s="34"/>
      <c r="G11" s="47">
        <v>5102469.67</v>
      </c>
    </row>
    <row r="12" spans="1:8" s="2" customFormat="1" ht="151.5" thickTop="1" thickBot="1" x14ac:dyDescent="0.3">
      <c r="A12" s="51" t="s">
        <v>33</v>
      </c>
      <c r="B12" s="50" t="s">
        <v>51</v>
      </c>
      <c r="C12" s="32" t="s">
        <v>1031</v>
      </c>
      <c r="D12" s="40" t="s">
        <v>956</v>
      </c>
      <c r="E12" s="33">
        <v>45324</v>
      </c>
      <c r="F12" s="34"/>
      <c r="G12" s="47">
        <v>6322739.25</v>
      </c>
    </row>
    <row r="13" spans="1:8" ht="20.25" thickTop="1" thickBot="1" x14ac:dyDescent="0.35">
      <c r="A13" s="358"/>
      <c r="E13" s="359"/>
      <c r="F13" s="356" t="s">
        <v>46</v>
      </c>
      <c r="G13" s="357">
        <f>SUM(G5:G12)</f>
        <v>31377354.974207312</v>
      </c>
      <c r="H13" s="35"/>
    </row>
    <row r="14" spans="1:8" x14ac:dyDescent="0.3">
      <c r="H14" s="35"/>
    </row>
    <row r="15" spans="1:8" hidden="1" x14ac:dyDescent="0.3">
      <c r="B15" s="4" t="s">
        <v>63</v>
      </c>
    </row>
  </sheetData>
  <mergeCells count="2">
    <mergeCell ref="B1:F1"/>
    <mergeCell ref="A2:G2"/>
  </mergeCells>
  <pageMargins left="0" right="0" top="0" bottom="0" header="0.31496062992125984" footer="0.31496062992125984"/>
  <pageSetup paperSize="9" scale="5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6E95B-F1E5-45DF-991F-9BF7A2BEA0A0}">
  <sheetPr>
    <tabColor theme="3" tint="0.79998168889431442"/>
    <pageSetUpPr fitToPage="1"/>
  </sheetPr>
  <dimension ref="A2:L282"/>
  <sheetViews>
    <sheetView tabSelected="1" topLeftCell="A167" zoomScale="89" zoomScaleNormal="89" workbookViewId="0">
      <selection activeCell="H167" sqref="H167"/>
    </sheetView>
  </sheetViews>
  <sheetFormatPr defaultColWidth="9.140625" defaultRowHeight="18.75" x14ac:dyDescent="0.3"/>
  <cols>
    <col min="1" max="1" width="5.5703125" style="217" customWidth="1"/>
    <col min="2" max="2" width="35.140625" style="145" customWidth="1"/>
    <col min="3" max="3" width="38.42578125" style="145" customWidth="1"/>
    <col min="4" max="4" width="23.5703125" style="145" customWidth="1"/>
    <col min="5" max="5" width="12.5703125" style="145" customWidth="1"/>
    <col min="6" max="6" width="11" style="149" customWidth="1"/>
    <col min="7" max="7" width="21" style="150" customWidth="1"/>
    <col min="8" max="8" width="23.5703125" style="146" customWidth="1"/>
    <col min="9" max="9" width="22" style="145" customWidth="1"/>
    <col min="10" max="10" width="18.28515625" style="145" customWidth="1"/>
    <col min="11" max="16384" width="9.140625" style="145"/>
  </cols>
  <sheetData>
    <row r="2" spans="1:8" x14ac:dyDescent="0.3">
      <c r="A2" s="372" t="s">
        <v>1446</v>
      </c>
      <c r="B2" s="372"/>
      <c r="C2" s="372"/>
      <c r="D2" s="372"/>
      <c r="E2" s="372"/>
      <c r="F2" s="373"/>
      <c r="G2" s="373"/>
    </row>
    <row r="3" spans="1:8" ht="19.5" thickBot="1" x14ac:dyDescent="0.35">
      <c r="A3" s="147"/>
      <c r="B3" s="148"/>
      <c r="C3" s="148"/>
      <c r="D3" s="148"/>
    </row>
    <row r="4" spans="1:8" s="155" customFormat="1" ht="76.5" thickTop="1" thickBot="1" x14ac:dyDescent="0.3">
      <c r="A4" s="151" t="s">
        <v>1</v>
      </c>
      <c r="B4" s="152" t="s">
        <v>2</v>
      </c>
      <c r="C4" s="152" t="s">
        <v>3</v>
      </c>
      <c r="D4" s="152" t="s">
        <v>4</v>
      </c>
      <c r="E4" s="153" t="s">
        <v>5</v>
      </c>
      <c r="F4" s="154" t="s">
        <v>6</v>
      </c>
      <c r="G4" s="153" t="s">
        <v>8</v>
      </c>
      <c r="H4" s="224" t="s">
        <v>629</v>
      </c>
    </row>
    <row r="5" spans="1:8" ht="57" thickTop="1" x14ac:dyDescent="0.3">
      <c r="A5" s="156">
        <v>1</v>
      </c>
      <c r="B5" s="157" t="s">
        <v>364</v>
      </c>
      <c r="C5" s="157" t="s">
        <v>64</v>
      </c>
      <c r="D5" s="157" t="s">
        <v>363</v>
      </c>
      <c r="E5" s="158" t="s">
        <v>11</v>
      </c>
      <c r="F5" s="159" t="s">
        <v>365</v>
      </c>
      <c r="G5" s="160"/>
      <c r="H5" s="225">
        <v>50000</v>
      </c>
    </row>
    <row r="6" spans="1:8" ht="56.25" x14ac:dyDescent="0.3">
      <c r="A6" s="156">
        <v>2</v>
      </c>
      <c r="B6" s="161" t="s">
        <v>366</v>
      </c>
      <c r="C6" s="157" t="s">
        <v>21</v>
      </c>
      <c r="D6" s="157" t="s">
        <v>13</v>
      </c>
      <c r="E6" s="158" t="s">
        <v>11</v>
      </c>
      <c r="F6" s="159" t="s">
        <v>367</v>
      </c>
      <c r="G6" s="160"/>
      <c r="H6" s="225">
        <v>10000</v>
      </c>
    </row>
    <row r="7" spans="1:8" ht="56.25" x14ac:dyDescent="0.3">
      <c r="A7" s="156">
        <v>3</v>
      </c>
      <c r="B7" s="161" t="s">
        <v>368</v>
      </c>
      <c r="C7" s="157" t="s">
        <v>21</v>
      </c>
      <c r="D7" s="157" t="s">
        <v>13</v>
      </c>
      <c r="E7" s="158" t="s">
        <v>11</v>
      </c>
      <c r="F7" s="159" t="s">
        <v>369</v>
      </c>
      <c r="G7" s="160"/>
      <c r="H7" s="225">
        <v>10000</v>
      </c>
    </row>
    <row r="8" spans="1:8" ht="93.75" x14ac:dyDescent="0.3">
      <c r="A8" s="156">
        <v>4</v>
      </c>
      <c r="B8" s="161" t="s">
        <v>370</v>
      </c>
      <c r="C8" s="157" t="s">
        <v>21</v>
      </c>
      <c r="D8" s="157" t="s">
        <v>371</v>
      </c>
      <c r="E8" s="158" t="s">
        <v>11</v>
      </c>
      <c r="F8" s="159" t="s">
        <v>372</v>
      </c>
      <c r="G8" s="160"/>
      <c r="H8" s="225">
        <v>50000</v>
      </c>
    </row>
    <row r="9" spans="1:8" ht="93.75" x14ac:dyDescent="0.3">
      <c r="A9" s="156">
        <v>5</v>
      </c>
      <c r="B9" s="162" t="s">
        <v>373</v>
      </c>
      <c r="C9" s="157" t="s">
        <v>21</v>
      </c>
      <c r="D9" s="157" t="s">
        <v>374</v>
      </c>
      <c r="E9" s="158" t="s">
        <v>11</v>
      </c>
      <c r="F9" s="159" t="s">
        <v>375</v>
      </c>
      <c r="G9" s="160"/>
      <c r="H9" s="225">
        <v>50000</v>
      </c>
    </row>
    <row r="10" spans="1:8" ht="93.75" x14ac:dyDescent="0.3">
      <c r="A10" s="156">
        <v>6</v>
      </c>
      <c r="B10" s="161" t="s">
        <v>376</v>
      </c>
      <c r="C10" s="157" t="s">
        <v>21</v>
      </c>
      <c r="D10" s="157" t="s">
        <v>377</v>
      </c>
      <c r="E10" s="158" t="s">
        <v>11</v>
      </c>
      <c r="F10" s="163" t="s">
        <v>378</v>
      </c>
      <c r="G10" s="160"/>
      <c r="H10" s="225">
        <v>50000</v>
      </c>
    </row>
    <row r="11" spans="1:8" ht="93.75" x14ac:dyDescent="0.3">
      <c r="A11" s="156">
        <v>7</v>
      </c>
      <c r="B11" s="161" t="s">
        <v>67</v>
      </c>
      <c r="C11" s="157" t="s">
        <v>64</v>
      </c>
      <c r="D11" s="157" t="s">
        <v>68</v>
      </c>
      <c r="E11" s="158" t="s">
        <v>11</v>
      </c>
      <c r="F11" s="159" t="s">
        <v>66</v>
      </c>
      <c r="G11" s="160"/>
      <c r="H11" s="225">
        <v>15500</v>
      </c>
    </row>
    <row r="12" spans="1:8" ht="93.75" x14ac:dyDescent="0.3">
      <c r="A12" s="156">
        <v>8</v>
      </c>
      <c r="B12" s="161" t="s">
        <v>69</v>
      </c>
      <c r="C12" s="157" t="s">
        <v>21</v>
      </c>
      <c r="D12" s="157" t="s">
        <v>70</v>
      </c>
      <c r="E12" s="158" t="s">
        <v>11</v>
      </c>
      <c r="F12" s="159" t="s">
        <v>71</v>
      </c>
      <c r="G12" s="160"/>
      <c r="H12" s="225">
        <v>17000</v>
      </c>
    </row>
    <row r="13" spans="1:8" ht="93.75" x14ac:dyDescent="0.3">
      <c r="A13" s="156">
        <v>9</v>
      </c>
      <c r="B13" s="161" t="s">
        <v>72</v>
      </c>
      <c r="C13" s="157" t="s">
        <v>64</v>
      </c>
      <c r="D13" s="157" t="s">
        <v>73</v>
      </c>
      <c r="E13" s="158" t="s">
        <v>11</v>
      </c>
      <c r="F13" s="159" t="s">
        <v>74</v>
      </c>
      <c r="G13" s="160"/>
      <c r="H13" s="225">
        <v>19230</v>
      </c>
    </row>
    <row r="14" spans="1:8" ht="93.75" x14ac:dyDescent="0.3">
      <c r="A14" s="156">
        <v>10</v>
      </c>
      <c r="B14" s="161" t="s">
        <v>67</v>
      </c>
      <c r="C14" s="157" t="s">
        <v>64</v>
      </c>
      <c r="D14" s="157" t="s">
        <v>75</v>
      </c>
      <c r="E14" s="158" t="s">
        <v>11</v>
      </c>
      <c r="F14" s="159" t="s">
        <v>76</v>
      </c>
      <c r="G14" s="160"/>
      <c r="H14" s="225">
        <v>24169.759999999998</v>
      </c>
    </row>
    <row r="15" spans="1:8" ht="93.75" x14ac:dyDescent="0.3">
      <c r="A15" s="156">
        <v>11</v>
      </c>
      <c r="B15" s="161" t="s">
        <v>77</v>
      </c>
      <c r="C15" s="157" t="s">
        <v>64</v>
      </c>
      <c r="D15" s="157" t="s">
        <v>78</v>
      </c>
      <c r="E15" s="158" t="s">
        <v>11</v>
      </c>
      <c r="F15" s="159" t="s">
        <v>79</v>
      </c>
      <c r="G15" s="160"/>
      <c r="H15" s="225">
        <v>50000</v>
      </c>
    </row>
    <row r="16" spans="1:8" ht="93.75" x14ac:dyDescent="0.3">
      <c r="A16" s="156">
        <v>12</v>
      </c>
      <c r="B16" s="161" t="s">
        <v>84</v>
      </c>
      <c r="C16" s="157" t="s">
        <v>64</v>
      </c>
      <c r="D16" s="157" t="s">
        <v>85</v>
      </c>
      <c r="E16" s="158" t="s">
        <v>11</v>
      </c>
      <c r="F16" s="159" t="s">
        <v>83</v>
      </c>
      <c r="G16" s="160"/>
      <c r="H16" s="225">
        <v>18256</v>
      </c>
    </row>
    <row r="17" spans="1:8" ht="93.75" x14ac:dyDescent="0.3">
      <c r="A17" s="156">
        <v>13</v>
      </c>
      <c r="B17" s="161" t="s">
        <v>87</v>
      </c>
      <c r="C17" s="157" t="s">
        <v>64</v>
      </c>
      <c r="D17" s="157" t="s">
        <v>88</v>
      </c>
      <c r="E17" s="158" t="s">
        <v>11</v>
      </c>
      <c r="F17" s="159" t="s">
        <v>89</v>
      </c>
      <c r="G17" s="160"/>
      <c r="H17" s="225">
        <v>50000</v>
      </c>
    </row>
    <row r="18" spans="1:8" ht="93.75" x14ac:dyDescent="0.3">
      <c r="A18" s="156">
        <v>14</v>
      </c>
      <c r="B18" s="161" t="s">
        <v>92</v>
      </c>
      <c r="C18" s="157" t="s">
        <v>64</v>
      </c>
      <c r="D18" s="157" t="s">
        <v>93</v>
      </c>
      <c r="E18" s="158" t="s">
        <v>11</v>
      </c>
      <c r="F18" s="159" t="s">
        <v>94</v>
      </c>
      <c r="G18" s="160"/>
      <c r="H18" s="225">
        <v>50000</v>
      </c>
    </row>
    <row r="19" spans="1:8" ht="93.75" x14ac:dyDescent="0.3">
      <c r="A19" s="156">
        <v>15</v>
      </c>
      <c r="B19" s="161" t="s">
        <v>95</v>
      </c>
      <c r="C19" s="157" t="s">
        <v>64</v>
      </c>
      <c r="D19" s="157" t="s">
        <v>96</v>
      </c>
      <c r="E19" s="158" t="s">
        <v>11</v>
      </c>
      <c r="F19" s="159" t="s">
        <v>97</v>
      </c>
      <c r="G19" s="160"/>
      <c r="H19" s="225">
        <v>50000</v>
      </c>
    </row>
    <row r="20" spans="1:8" ht="93.75" x14ac:dyDescent="0.3">
      <c r="A20" s="156">
        <v>16</v>
      </c>
      <c r="B20" s="161" t="s">
        <v>98</v>
      </c>
      <c r="C20" s="157" t="s">
        <v>64</v>
      </c>
      <c r="D20" s="157" t="s">
        <v>99</v>
      </c>
      <c r="E20" s="158" t="s">
        <v>11</v>
      </c>
      <c r="F20" s="159" t="s">
        <v>100</v>
      </c>
      <c r="G20" s="160"/>
      <c r="H20" s="225">
        <v>50000</v>
      </c>
    </row>
    <row r="21" spans="1:8" ht="93.75" x14ac:dyDescent="0.3">
      <c r="A21" s="156">
        <v>17</v>
      </c>
      <c r="B21" s="161" t="s">
        <v>103</v>
      </c>
      <c r="C21" s="157" t="s">
        <v>64</v>
      </c>
      <c r="D21" s="157" t="s">
        <v>104</v>
      </c>
      <c r="E21" s="158" t="s">
        <v>11</v>
      </c>
      <c r="F21" s="159" t="s">
        <v>105</v>
      </c>
      <c r="G21" s="160"/>
      <c r="H21" s="225">
        <v>50000</v>
      </c>
    </row>
    <row r="22" spans="1:8" ht="93.75" x14ac:dyDescent="0.3">
      <c r="A22" s="156">
        <v>18</v>
      </c>
      <c r="B22" s="161" t="s">
        <v>84</v>
      </c>
      <c r="C22" s="157" t="s">
        <v>64</v>
      </c>
      <c r="D22" s="157" t="s">
        <v>106</v>
      </c>
      <c r="E22" s="158" t="s">
        <v>11</v>
      </c>
      <c r="F22" s="159" t="s">
        <v>107</v>
      </c>
      <c r="G22" s="160"/>
      <c r="H22" s="225">
        <v>5000</v>
      </c>
    </row>
    <row r="23" spans="1:8" ht="93.75" x14ac:dyDescent="0.3">
      <c r="A23" s="156">
        <v>19</v>
      </c>
      <c r="B23" s="161" t="s">
        <v>108</v>
      </c>
      <c r="C23" s="157" t="s">
        <v>64</v>
      </c>
      <c r="D23" s="157" t="s">
        <v>109</v>
      </c>
      <c r="E23" s="158" t="s">
        <v>11</v>
      </c>
      <c r="F23" s="159" t="s">
        <v>110</v>
      </c>
      <c r="G23" s="160"/>
      <c r="H23" s="225">
        <v>50000</v>
      </c>
    </row>
    <row r="24" spans="1:8" ht="93.75" x14ac:dyDescent="0.3">
      <c r="A24" s="156">
        <v>20</v>
      </c>
      <c r="B24" s="161" t="s">
        <v>111</v>
      </c>
      <c r="C24" s="157" t="s">
        <v>64</v>
      </c>
      <c r="D24" s="157" t="s">
        <v>112</v>
      </c>
      <c r="E24" s="158" t="s">
        <v>11</v>
      </c>
      <c r="F24" s="159" t="s">
        <v>113</v>
      </c>
      <c r="G24" s="160"/>
      <c r="H24" s="225">
        <v>10000</v>
      </c>
    </row>
    <row r="25" spans="1:8" ht="93.75" x14ac:dyDescent="0.3">
      <c r="A25" s="156">
        <v>21</v>
      </c>
      <c r="B25" s="161" t="s">
        <v>111</v>
      </c>
      <c r="C25" s="157" t="s">
        <v>64</v>
      </c>
      <c r="D25" s="157" t="s">
        <v>114</v>
      </c>
      <c r="E25" s="158" t="s">
        <v>11</v>
      </c>
      <c r="F25" s="159" t="s">
        <v>113</v>
      </c>
      <c r="G25" s="160"/>
      <c r="H25" s="225">
        <v>10000</v>
      </c>
    </row>
    <row r="26" spans="1:8" ht="93.75" x14ac:dyDescent="0.3">
      <c r="A26" s="156">
        <v>22</v>
      </c>
      <c r="B26" s="161" t="s">
        <v>115</v>
      </c>
      <c r="C26" s="157" t="s">
        <v>64</v>
      </c>
      <c r="D26" s="157" t="s">
        <v>116</v>
      </c>
      <c r="E26" s="158" t="s">
        <v>11</v>
      </c>
      <c r="F26" s="159" t="s">
        <v>117</v>
      </c>
      <c r="G26" s="160"/>
      <c r="H26" s="225">
        <v>8127.8</v>
      </c>
    </row>
    <row r="27" spans="1:8" s="166" customFormat="1" ht="93.75" x14ac:dyDescent="0.3">
      <c r="A27" s="156">
        <v>23</v>
      </c>
      <c r="B27" s="161" t="s">
        <v>118</v>
      </c>
      <c r="C27" s="161" t="s">
        <v>64</v>
      </c>
      <c r="D27" s="161" t="s">
        <v>119</v>
      </c>
      <c r="E27" s="164" t="s">
        <v>11</v>
      </c>
      <c r="F27" s="165" t="s">
        <v>120</v>
      </c>
      <c r="G27" s="160"/>
      <c r="H27" s="225">
        <v>50000</v>
      </c>
    </row>
    <row r="28" spans="1:8" ht="93.75" x14ac:dyDescent="0.3">
      <c r="A28" s="156">
        <v>24</v>
      </c>
      <c r="B28" s="161" t="s">
        <v>122</v>
      </c>
      <c r="C28" s="161" t="s">
        <v>64</v>
      </c>
      <c r="D28" s="161" t="s">
        <v>123</v>
      </c>
      <c r="E28" s="164" t="s">
        <v>11</v>
      </c>
      <c r="F28" s="165" t="s">
        <v>121</v>
      </c>
      <c r="G28" s="160"/>
      <c r="H28" s="225">
        <v>10000</v>
      </c>
    </row>
    <row r="29" spans="1:8" ht="93.75" x14ac:dyDescent="0.3">
      <c r="A29" s="156">
        <v>25</v>
      </c>
      <c r="B29" s="161" t="s">
        <v>122</v>
      </c>
      <c r="C29" s="161" t="s">
        <v>64</v>
      </c>
      <c r="D29" s="161" t="s">
        <v>124</v>
      </c>
      <c r="E29" s="164" t="s">
        <v>11</v>
      </c>
      <c r="F29" s="165" t="s">
        <v>121</v>
      </c>
      <c r="G29" s="160"/>
      <c r="H29" s="225">
        <v>10000</v>
      </c>
    </row>
    <row r="30" spans="1:8" ht="93.75" x14ac:dyDescent="0.3">
      <c r="A30" s="156">
        <v>26</v>
      </c>
      <c r="B30" s="161" t="s">
        <v>122</v>
      </c>
      <c r="C30" s="161" t="s">
        <v>64</v>
      </c>
      <c r="D30" s="161" t="s">
        <v>125</v>
      </c>
      <c r="E30" s="164" t="s">
        <v>11</v>
      </c>
      <c r="F30" s="165" t="s">
        <v>121</v>
      </c>
      <c r="G30" s="160"/>
      <c r="H30" s="225">
        <v>5000</v>
      </c>
    </row>
    <row r="31" spans="1:8" ht="93.75" x14ac:dyDescent="0.3">
      <c r="A31" s="156">
        <v>27</v>
      </c>
      <c r="B31" s="161" t="s">
        <v>127</v>
      </c>
      <c r="C31" s="157" t="s">
        <v>64</v>
      </c>
      <c r="D31" s="157" t="s">
        <v>128</v>
      </c>
      <c r="E31" s="158" t="s">
        <v>11</v>
      </c>
      <c r="F31" s="159" t="s">
        <v>126</v>
      </c>
      <c r="G31" s="160"/>
      <c r="H31" s="225">
        <v>50000</v>
      </c>
    </row>
    <row r="32" spans="1:8" ht="93.75" x14ac:dyDescent="0.3">
      <c r="A32" s="156">
        <v>28</v>
      </c>
      <c r="B32" s="161" t="s">
        <v>132</v>
      </c>
      <c r="C32" s="157" t="s">
        <v>64</v>
      </c>
      <c r="D32" s="157" t="s">
        <v>133</v>
      </c>
      <c r="E32" s="158" t="s">
        <v>11</v>
      </c>
      <c r="F32" s="159" t="s">
        <v>134</v>
      </c>
      <c r="G32" s="160"/>
      <c r="H32" s="225">
        <v>26251.72</v>
      </c>
    </row>
    <row r="33" spans="1:8" ht="93.75" x14ac:dyDescent="0.3">
      <c r="A33" s="156">
        <v>29</v>
      </c>
      <c r="B33" s="161" t="s">
        <v>136</v>
      </c>
      <c r="C33" s="157" t="s">
        <v>64</v>
      </c>
      <c r="D33" s="157" t="s">
        <v>137</v>
      </c>
      <c r="E33" s="158" t="s">
        <v>11</v>
      </c>
      <c r="F33" s="159" t="s">
        <v>135</v>
      </c>
      <c r="G33" s="160"/>
      <c r="H33" s="225">
        <v>50000</v>
      </c>
    </row>
    <row r="34" spans="1:8" ht="93.75" x14ac:dyDescent="0.3">
      <c r="A34" s="156">
        <v>30</v>
      </c>
      <c r="B34" s="161" t="s">
        <v>130</v>
      </c>
      <c r="C34" s="157" t="s">
        <v>64</v>
      </c>
      <c r="D34" s="157" t="s">
        <v>138</v>
      </c>
      <c r="E34" s="158" t="s">
        <v>11</v>
      </c>
      <c r="F34" s="159" t="s">
        <v>139</v>
      </c>
      <c r="G34" s="160"/>
      <c r="H34" s="225">
        <v>50000</v>
      </c>
    </row>
    <row r="35" spans="1:8" ht="93.75" x14ac:dyDescent="0.3">
      <c r="A35" s="156">
        <v>31</v>
      </c>
      <c r="B35" s="161" t="s">
        <v>140</v>
      </c>
      <c r="C35" s="157" t="s">
        <v>64</v>
      </c>
      <c r="D35" s="157" t="s">
        <v>141</v>
      </c>
      <c r="E35" s="158" t="s">
        <v>11</v>
      </c>
      <c r="F35" s="159" t="s">
        <v>142</v>
      </c>
      <c r="G35" s="160"/>
      <c r="H35" s="225">
        <v>50000</v>
      </c>
    </row>
    <row r="36" spans="1:8" ht="93.75" x14ac:dyDescent="0.3">
      <c r="A36" s="156">
        <v>32</v>
      </c>
      <c r="B36" s="161" t="s">
        <v>143</v>
      </c>
      <c r="C36" s="157" t="s">
        <v>64</v>
      </c>
      <c r="D36" s="157" t="s">
        <v>144</v>
      </c>
      <c r="E36" s="158" t="s">
        <v>11</v>
      </c>
      <c r="F36" s="159" t="s">
        <v>62</v>
      </c>
      <c r="G36" s="160"/>
      <c r="H36" s="225">
        <v>50000</v>
      </c>
    </row>
    <row r="37" spans="1:8" ht="93.75" x14ac:dyDescent="0.3">
      <c r="A37" s="156">
        <v>33</v>
      </c>
      <c r="B37" s="167" t="s">
        <v>145</v>
      </c>
      <c r="C37" s="157" t="s">
        <v>64</v>
      </c>
      <c r="D37" s="157" t="s">
        <v>146</v>
      </c>
      <c r="E37" s="158" t="s">
        <v>11</v>
      </c>
      <c r="F37" s="159" t="s">
        <v>147</v>
      </c>
      <c r="G37" s="160"/>
      <c r="H37" s="225">
        <v>50000</v>
      </c>
    </row>
    <row r="38" spans="1:8" ht="93.75" x14ac:dyDescent="0.3">
      <c r="A38" s="156">
        <v>34</v>
      </c>
      <c r="B38" s="168" t="s">
        <v>148</v>
      </c>
      <c r="C38" s="157" t="s">
        <v>21</v>
      </c>
      <c r="D38" s="157" t="s">
        <v>149</v>
      </c>
      <c r="E38" s="158" t="s">
        <v>11</v>
      </c>
      <c r="F38" s="159" t="s">
        <v>150</v>
      </c>
      <c r="G38" s="160"/>
      <c r="H38" s="225">
        <v>34000</v>
      </c>
    </row>
    <row r="39" spans="1:8" ht="93.75" x14ac:dyDescent="0.3">
      <c r="A39" s="156">
        <v>35</v>
      </c>
      <c r="B39" s="169" t="s">
        <v>151</v>
      </c>
      <c r="C39" s="157" t="s">
        <v>21</v>
      </c>
      <c r="D39" s="157" t="s">
        <v>152</v>
      </c>
      <c r="E39" s="158" t="s">
        <v>11</v>
      </c>
      <c r="F39" s="159" t="s">
        <v>153</v>
      </c>
      <c r="G39" s="160"/>
      <c r="H39" s="225">
        <v>34000</v>
      </c>
    </row>
    <row r="40" spans="1:8" ht="93.75" x14ac:dyDescent="0.3">
      <c r="A40" s="156">
        <v>36</v>
      </c>
      <c r="B40" s="169" t="s">
        <v>154</v>
      </c>
      <c r="C40" s="157" t="s">
        <v>21</v>
      </c>
      <c r="D40" s="157" t="s">
        <v>155</v>
      </c>
      <c r="E40" s="158" t="s">
        <v>11</v>
      </c>
      <c r="F40" s="159" t="s">
        <v>156</v>
      </c>
      <c r="G40" s="170"/>
      <c r="H40" s="225">
        <v>50000</v>
      </c>
    </row>
    <row r="41" spans="1:8" ht="93.75" x14ac:dyDescent="0.3">
      <c r="A41" s="156">
        <v>37</v>
      </c>
      <c r="B41" s="171" t="s">
        <v>130</v>
      </c>
      <c r="C41" s="157" t="s">
        <v>64</v>
      </c>
      <c r="D41" s="157" t="s">
        <v>131</v>
      </c>
      <c r="E41" s="164" t="s">
        <v>11</v>
      </c>
      <c r="F41" s="165" t="s">
        <v>129</v>
      </c>
      <c r="G41" s="170"/>
      <c r="H41" s="225">
        <v>28000</v>
      </c>
    </row>
    <row r="42" spans="1:8" ht="93.75" x14ac:dyDescent="0.3">
      <c r="A42" s="156">
        <v>38</v>
      </c>
      <c r="B42" s="169" t="s">
        <v>157</v>
      </c>
      <c r="C42" s="157" t="s">
        <v>21</v>
      </c>
      <c r="D42" s="157" t="s">
        <v>158</v>
      </c>
      <c r="E42" s="158" t="s">
        <v>11</v>
      </c>
      <c r="F42" s="159" t="s">
        <v>159</v>
      </c>
      <c r="G42" s="173"/>
      <c r="H42" s="225">
        <v>34000</v>
      </c>
    </row>
    <row r="43" spans="1:8" ht="93.75" x14ac:dyDescent="0.3">
      <c r="A43" s="156">
        <v>39</v>
      </c>
      <c r="B43" s="169" t="s">
        <v>160</v>
      </c>
      <c r="C43" s="157" t="s">
        <v>64</v>
      </c>
      <c r="D43" s="157" t="s">
        <v>161</v>
      </c>
      <c r="E43" s="158" t="s">
        <v>11</v>
      </c>
      <c r="F43" s="159" t="s">
        <v>162</v>
      </c>
      <c r="G43" s="160"/>
      <c r="H43" s="225">
        <v>26200</v>
      </c>
    </row>
    <row r="44" spans="1:8" ht="93.75" x14ac:dyDescent="0.3">
      <c r="A44" s="156">
        <v>40</v>
      </c>
      <c r="B44" s="171" t="s">
        <v>163</v>
      </c>
      <c r="C44" s="157" t="s">
        <v>21</v>
      </c>
      <c r="D44" s="157" t="s">
        <v>164</v>
      </c>
      <c r="E44" s="158" t="s">
        <v>11</v>
      </c>
      <c r="F44" s="159" t="s">
        <v>165</v>
      </c>
      <c r="G44" s="160"/>
      <c r="H44" s="225">
        <v>50000</v>
      </c>
    </row>
    <row r="45" spans="1:8" ht="93.75" x14ac:dyDescent="0.3">
      <c r="A45" s="156">
        <v>41</v>
      </c>
      <c r="B45" s="171" t="s">
        <v>80</v>
      </c>
      <c r="C45" s="157" t="s">
        <v>102</v>
      </c>
      <c r="D45" s="157" t="s">
        <v>81</v>
      </c>
      <c r="E45" s="158" t="s">
        <v>11</v>
      </c>
      <c r="F45" s="159" t="s">
        <v>82</v>
      </c>
      <c r="G45" s="160"/>
      <c r="H45" s="225">
        <v>50000</v>
      </c>
    </row>
    <row r="46" spans="1:8" ht="93.75" x14ac:dyDescent="0.3">
      <c r="A46" s="156">
        <v>42</v>
      </c>
      <c r="B46" s="171" t="s">
        <v>166</v>
      </c>
      <c r="C46" s="157" t="s">
        <v>64</v>
      </c>
      <c r="D46" s="157" t="s">
        <v>167</v>
      </c>
      <c r="E46" s="158" t="s">
        <v>11</v>
      </c>
      <c r="F46" s="159" t="s">
        <v>168</v>
      </c>
      <c r="G46" s="160"/>
      <c r="H46" s="225">
        <v>31314.68</v>
      </c>
    </row>
    <row r="47" spans="1:8" ht="93.75" x14ac:dyDescent="0.3">
      <c r="A47" s="156">
        <v>43</v>
      </c>
      <c r="B47" s="171" t="s">
        <v>169</v>
      </c>
      <c r="C47" s="157" t="s">
        <v>21</v>
      </c>
      <c r="D47" s="157" t="s">
        <v>170</v>
      </c>
      <c r="E47" s="158" t="s">
        <v>11</v>
      </c>
      <c r="F47" s="159" t="s">
        <v>171</v>
      </c>
      <c r="G47" s="160"/>
      <c r="H47" s="225">
        <v>34000</v>
      </c>
    </row>
    <row r="48" spans="1:8" ht="93.75" x14ac:dyDescent="0.3">
      <c r="A48" s="156">
        <v>44</v>
      </c>
      <c r="B48" s="174" t="s">
        <v>379</v>
      </c>
      <c r="C48" s="175" t="s">
        <v>21</v>
      </c>
      <c r="D48" s="175" t="s">
        <v>380</v>
      </c>
      <c r="E48" s="176" t="s">
        <v>11</v>
      </c>
      <c r="F48" s="177" t="s">
        <v>381</v>
      </c>
      <c r="G48" s="178"/>
      <c r="H48" s="225">
        <v>34000</v>
      </c>
    </row>
    <row r="49" spans="1:9" ht="93.75" x14ac:dyDescent="0.3">
      <c r="A49" s="156">
        <v>45</v>
      </c>
      <c r="B49" s="174" t="s">
        <v>382</v>
      </c>
      <c r="C49" s="174" t="s">
        <v>64</v>
      </c>
      <c r="D49" s="179" t="s">
        <v>383</v>
      </c>
      <c r="E49" s="176" t="s">
        <v>11</v>
      </c>
      <c r="F49" s="177" t="s">
        <v>384</v>
      </c>
      <c r="G49" s="178"/>
      <c r="H49" s="225">
        <v>50000</v>
      </c>
    </row>
    <row r="50" spans="1:9" ht="93.75" x14ac:dyDescent="0.3">
      <c r="A50" s="156">
        <v>46</v>
      </c>
      <c r="B50" s="174" t="s">
        <v>386</v>
      </c>
      <c r="C50" s="174" t="s">
        <v>64</v>
      </c>
      <c r="D50" s="174" t="s">
        <v>387</v>
      </c>
      <c r="E50" s="176" t="s">
        <v>11</v>
      </c>
      <c r="F50" s="177" t="s">
        <v>388</v>
      </c>
      <c r="G50" s="178"/>
      <c r="H50" s="225">
        <v>50000</v>
      </c>
    </row>
    <row r="51" spans="1:9" ht="93.75" x14ac:dyDescent="0.3">
      <c r="A51" s="156">
        <v>47</v>
      </c>
      <c r="B51" s="174" t="s">
        <v>389</v>
      </c>
      <c r="C51" s="174" t="s">
        <v>64</v>
      </c>
      <c r="D51" s="174" t="s">
        <v>390</v>
      </c>
      <c r="E51" s="176" t="s">
        <v>11</v>
      </c>
      <c r="F51" s="177" t="s">
        <v>391</v>
      </c>
      <c r="G51" s="178"/>
      <c r="H51" s="225">
        <v>28000</v>
      </c>
    </row>
    <row r="52" spans="1:9" ht="93.75" x14ac:dyDescent="0.3">
      <c r="A52" s="156">
        <v>48</v>
      </c>
      <c r="B52" s="174" t="s">
        <v>393</v>
      </c>
      <c r="C52" s="174" t="s">
        <v>64</v>
      </c>
      <c r="D52" s="174" t="s">
        <v>394</v>
      </c>
      <c r="E52" s="176" t="s">
        <v>11</v>
      </c>
      <c r="F52" s="177" t="s">
        <v>392</v>
      </c>
      <c r="G52" s="178"/>
      <c r="H52" s="225">
        <v>28910</v>
      </c>
    </row>
    <row r="53" spans="1:9" ht="93.75" x14ac:dyDescent="0.3">
      <c r="A53" s="156">
        <v>49</v>
      </c>
      <c r="B53" s="180" t="s">
        <v>395</v>
      </c>
      <c r="C53" s="181" t="s">
        <v>21</v>
      </c>
      <c r="D53" s="181" t="s">
        <v>396</v>
      </c>
      <c r="E53" s="182" t="s">
        <v>11</v>
      </c>
      <c r="F53" s="180" t="s">
        <v>397</v>
      </c>
      <c r="G53" s="183">
        <v>44977</v>
      </c>
      <c r="H53" s="226">
        <v>-50000</v>
      </c>
    </row>
    <row r="54" spans="1:9" ht="93.75" x14ac:dyDescent="0.3">
      <c r="A54" s="156">
        <v>50</v>
      </c>
      <c r="B54" s="174" t="s">
        <v>399</v>
      </c>
      <c r="C54" s="174" t="s">
        <v>64</v>
      </c>
      <c r="D54" s="184" t="s">
        <v>400</v>
      </c>
      <c r="E54" s="176" t="s">
        <v>11</v>
      </c>
      <c r="F54" s="174" t="s">
        <v>398</v>
      </c>
      <c r="G54" s="178"/>
      <c r="H54" s="225">
        <v>28900</v>
      </c>
    </row>
    <row r="55" spans="1:9" ht="93.75" x14ac:dyDescent="0.3">
      <c r="A55" s="156">
        <v>51</v>
      </c>
      <c r="B55" s="174" t="s">
        <v>115</v>
      </c>
      <c r="C55" s="174" t="s">
        <v>401</v>
      </c>
      <c r="D55" s="174" t="s">
        <v>402</v>
      </c>
      <c r="E55" s="176" t="s">
        <v>11</v>
      </c>
      <c r="F55" s="174" t="s">
        <v>403</v>
      </c>
      <c r="G55" s="178"/>
      <c r="H55" s="225">
        <v>56760</v>
      </c>
    </row>
    <row r="56" spans="1:9" ht="93.75" x14ac:dyDescent="0.3">
      <c r="A56" s="156">
        <v>52</v>
      </c>
      <c r="B56" s="174" t="s">
        <v>404</v>
      </c>
      <c r="C56" s="185" t="s">
        <v>21</v>
      </c>
      <c r="D56" s="174" t="s">
        <v>405</v>
      </c>
      <c r="E56" s="176" t="s">
        <v>11</v>
      </c>
      <c r="F56" s="174" t="s">
        <v>406</v>
      </c>
      <c r="G56" s="178"/>
      <c r="H56" s="225">
        <v>58000</v>
      </c>
    </row>
    <row r="57" spans="1:9" ht="93.75" x14ac:dyDescent="0.3">
      <c r="A57" s="156">
        <v>53</v>
      </c>
      <c r="B57" s="180" t="s">
        <v>408</v>
      </c>
      <c r="C57" s="180" t="s">
        <v>64</v>
      </c>
      <c r="D57" s="180" t="s">
        <v>409</v>
      </c>
      <c r="E57" s="182" t="s">
        <v>11</v>
      </c>
      <c r="F57" s="180" t="s">
        <v>410</v>
      </c>
      <c r="G57" s="183">
        <v>45244</v>
      </c>
      <c r="H57" s="226">
        <v>-50000</v>
      </c>
    </row>
    <row r="58" spans="1:9" ht="93.75" x14ac:dyDescent="0.3">
      <c r="A58" s="156">
        <v>54</v>
      </c>
      <c r="B58" s="180" t="s">
        <v>412</v>
      </c>
      <c r="C58" s="180" t="s">
        <v>64</v>
      </c>
      <c r="D58" s="186" t="s">
        <v>413</v>
      </c>
      <c r="E58" s="182" t="s">
        <v>11</v>
      </c>
      <c r="F58" s="180" t="s">
        <v>414</v>
      </c>
      <c r="G58" s="187"/>
      <c r="H58" s="226">
        <v>-41600</v>
      </c>
      <c r="I58" s="188">
        <v>45259</v>
      </c>
    </row>
    <row r="59" spans="1:9" ht="93.75" x14ac:dyDescent="0.3">
      <c r="A59" s="156">
        <v>55</v>
      </c>
      <c r="B59" s="180" t="s">
        <v>412</v>
      </c>
      <c r="C59" s="181" t="s">
        <v>407</v>
      </c>
      <c r="D59" s="186" t="s">
        <v>415</v>
      </c>
      <c r="E59" s="182" t="s">
        <v>11</v>
      </c>
      <c r="F59" s="180" t="s">
        <v>414</v>
      </c>
      <c r="G59" s="187"/>
      <c r="H59" s="226">
        <v>-58000</v>
      </c>
      <c r="I59" s="188">
        <v>45259</v>
      </c>
    </row>
    <row r="60" spans="1:9" ht="93.75" x14ac:dyDescent="0.3">
      <c r="A60" s="156">
        <v>56</v>
      </c>
      <c r="B60" s="190" t="s">
        <v>416</v>
      </c>
      <c r="C60" s="185" t="s">
        <v>417</v>
      </c>
      <c r="D60" s="174" t="s">
        <v>418</v>
      </c>
      <c r="E60" s="176" t="s">
        <v>11</v>
      </c>
      <c r="F60" s="174" t="s">
        <v>419</v>
      </c>
      <c r="G60" s="170"/>
      <c r="H60" s="225">
        <v>5000</v>
      </c>
    </row>
    <row r="61" spans="1:9" ht="93.75" x14ac:dyDescent="0.3">
      <c r="A61" s="156">
        <v>57</v>
      </c>
      <c r="B61" s="180" t="s">
        <v>420</v>
      </c>
      <c r="C61" s="180" t="s">
        <v>64</v>
      </c>
      <c r="D61" s="180" t="s">
        <v>421</v>
      </c>
      <c r="E61" s="182" t="s">
        <v>11</v>
      </c>
      <c r="F61" s="180" t="s">
        <v>422</v>
      </c>
      <c r="G61" s="187"/>
      <c r="H61" s="226">
        <v>-50000</v>
      </c>
      <c r="I61" s="188">
        <v>45089</v>
      </c>
    </row>
    <row r="62" spans="1:9" ht="93.75" x14ac:dyDescent="0.3">
      <c r="A62" s="156">
        <v>58</v>
      </c>
      <c r="B62" s="191" t="s">
        <v>423</v>
      </c>
      <c r="C62" s="174" t="s">
        <v>64</v>
      </c>
      <c r="D62" s="157" t="s">
        <v>424</v>
      </c>
      <c r="E62" s="176" t="s">
        <v>11</v>
      </c>
      <c r="F62" s="174" t="s">
        <v>425</v>
      </c>
      <c r="G62" s="170"/>
      <c r="H62" s="225">
        <v>50000</v>
      </c>
    </row>
    <row r="63" spans="1:9" ht="63" customHeight="1" x14ac:dyDescent="0.3">
      <c r="A63" s="156">
        <v>59</v>
      </c>
      <c r="B63" s="180" t="s">
        <v>426</v>
      </c>
      <c r="C63" s="180" t="s">
        <v>407</v>
      </c>
      <c r="D63" s="186" t="s">
        <v>427</v>
      </c>
      <c r="E63" s="182" t="s">
        <v>11</v>
      </c>
      <c r="F63" s="180" t="s">
        <v>428</v>
      </c>
      <c r="G63" s="187"/>
      <c r="H63" s="226">
        <v>-58000</v>
      </c>
      <c r="I63" s="188">
        <v>44957</v>
      </c>
    </row>
    <row r="64" spans="1:9" ht="93.75" x14ac:dyDescent="0.3">
      <c r="A64" s="156">
        <v>60</v>
      </c>
      <c r="B64" s="193" t="s">
        <v>429</v>
      </c>
      <c r="C64" s="174" t="s">
        <v>64</v>
      </c>
      <c r="D64" s="194" t="s">
        <v>430</v>
      </c>
      <c r="E64" s="176" t="s">
        <v>11</v>
      </c>
      <c r="F64" s="174" t="s">
        <v>431</v>
      </c>
      <c r="G64" s="170"/>
      <c r="H64" s="225">
        <v>50000</v>
      </c>
    </row>
    <row r="65" spans="1:9" ht="112.5" x14ac:dyDescent="0.3">
      <c r="A65" s="156">
        <v>61</v>
      </c>
      <c r="B65" s="195" t="s">
        <v>432</v>
      </c>
      <c r="C65" s="195" t="s">
        <v>407</v>
      </c>
      <c r="D65" s="195" t="s">
        <v>433</v>
      </c>
      <c r="E65" s="196" t="s">
        <v>11</v>
      </c>
      <c r="F65" s="195" t="s">
        <v>434</v>
      </c>
      <c r="G65" s="197"/>
      <c r="H65" s="226">
        <v>-100000</v>
      </c>
      <c r="I65" s="188">
        <v>45240</v>
      </c>
    </row>
    <row r="66" spans="1:9" ht="112.5" x14ac:dyDescent="0.3">
      <c r="A66" s="156">
        <v>62</v>
      </c>
      <c r="B66" s="174" t="s">
        <v>436</v>
      </c>
      <c r="C66" s="174" t="s">
        <v>407</v>
      </c>
      <c r="D66" s="174" t="s">
        <v>437</v>
      </c>
      <c r="E66" s="176" t="s">
        <v>11</v>
      </c>
      <c r="F66" s="174" t="s">
        <v>435</v>
      </c>
      <c r="G66" s="170"/>
      <c r="H66" s="225">
        <v>100000</v>
      </c>
    </row>
    <row r="67" spans="1:9" ht="112.5" x14ac:dyDescent="0.3">
      <c r="A67" s="156">
        <v>63</v>
      </c>
      <c r="B67" s="174" t="s">
        <v>438</v>
      </c>
      <c r="C67" s="174" t="s">
        <v>407</v>
      </c>
      <c r="D67" s="174" t="s">
        <v>439</v>
      </c>
      <c r="E67" s="176" t="s">
        <v>11</v>
      </c>
      <c r="F67" s="174" t="s">
        <v>440</v>
      </c>
      <c r="G67" s="170"/>
      <c r="H67" s="225">
        <v>100000</v>
      </c>
    </row>
    <row r="68" spans="1:9" ht="112.5" x14ac:dyDescent="0.3">
      <c r="A68" s="156">
        <v>64</v>
      </c>
      <c r="B68" s="180" t="s">
        <v>441</v>
      </c>
      <c r="C68" s="180" t="s">
        <v>407</v>
      </c>
      <c r="D68" s="198" t="s">
        <v>442</v>
      </c>
      <c r="E68" s="182" t="s">
        <v>11</v>
      </c>
      <c r="F68" s="180" t="s">
        <v>440</v>
      </c>
      <c r="G68" s="187"/>
      <c r="H68" s="226">
        <v>-100000</v>
      </c>
      <c r="I68" s="188">
        <v>45253</v>
      </c>
    </row>
    <row r="69" spans="1:9" ht="112.5" x14ac:dyDescent="0.3">
      <c r="A69" s="156">
        <v>65</v>
      </c>
      <c r="B69" s="180" t="s">
        <v>443</v>
      </c>
      <c r="C69" s="180" t="s">
        <v>407</v>
      </c>
      <c r="D69" s="198" t="s">
        <v>444</v>
      </c>
      <c r="E69" s="182" t="s">
        <v>11</v>
      </c>
      <c r="F69" s="180" t="s">
        <v>445</v>
      </c>
      <c r="G69" s="187"/>
      <c r="H69" s="226">
        <v>-100000</v>
      </c>
      <c r="I69" s="188">
        <v>45244</v>
      </c>
    </row>
    <row r="70" spans="1:9" ht="112.5" x14ac:dyDescent="0.3">
      <c r="A70" s="156">
        <v>66</v>
      </c>
      <c r="B70" s="174" t="s">
        <v>446</v>
      </c>
      <c r="C70" s="174" t="s">
        <v>407</v>
      </c>
      <c r="D70" s="174" t="s">
        <v>447</v>
      </c>
      <c r="E70" s="176" t="s">
        <v>11</v>
      </c>
      <c r="F70" s="174" t="s">
        <v>440</v>
      </c>
      <c r="G70" s="170"/>
      <c r="H70" s="225">
        <v>100000</v>
      </c>
    </row>
    <row r="71" spans="1:9" ht="93.75" x14ac:dyDescent="0.3">
      <c r="A71" s="156">
        <v>67</v>
      </c>
      <c r="B71" s="174" t="s">
        <v>450</v>
      </c>
      <c r="C71" s="174" t="s">
        <v>407</v>
      </c>
      <c r="D71" s="175" t="s">
        <v>451</v>
      </c>
      <c r="E71" s="176" t="s">
        <v>11</v>
      </c>
      <c r="F71" s="174" t="s">
        <v>448</v>
      </c>
      <c r="G71" s="170"/>
      <c r="H71" s="225">
        <v>58000</v>
      </c>
    </row>
    <row r="72" spans="1:9" ht="93.75" x14ac:dyDescent="0.3">
      <c r="A72" s="156">
        <v>68</v>
      </c>
      <c r="B72" s="174" t="s">
        <v>452</v>
      </c>
      <c r="C72" s="174" t="s">
        <v>453</v>
      </c>
      <c r="D72" s="174" t="s">
        <v>454</v>
      </c>
      <c r="E72" s="176" t="s">
        <v>11</v>
      </c>
      <c r="F72" s="174" t="s">
        <v>449</v>
      </c>
      <c r="G72" s="170"/>
      <c r="H72" s="225">
        <v>5000</v>
      </c>
    </row>
    <row r="73" spans="1:9" ht="93.75" x14ac:dyDescent="0.3">
      <c r="A73" s="156">
        <v>69</v>
      </c>
      <c r="B73" s="174" t="s">
        <v>455</v>
      </c>
      <c r="C73" s="174" t="s">
        <v>64</v>
      </c>
      <c r="D73" s="174" t="s">
        <v>456</v>
      </c>
      <c r="E73" s="176" t="s">
        <v>11</v>
      </c>
      <c r="F73" s="174" t="s">
        <v>457</v>
      </c>
      <c r="G73" s="170"/>
      <c r="H73" s="225">
        <v>72600</v>
      </c>
    </row>
    <row r="74" spans="1:9" ht="93.75" x14ac:dyDescent="0.3">
      <c r="A74" s="156">
        <v>70</v>
      </c>
      <c r="B74" s="174" t="s">
        <v>458</v>
      </c>
      <c r="C74" s="174" t="s">
        <v>407</v>
      </c>
      <c r="D74" s="174" t="s">
        <v>459</v>
      </c>
      <c r="E74" s="176" t="s">
        <v>11</v>
      </c>
      <c r="F74" s="174" t="s">
        <v>457</v>
      </c>
      <c r="G74" s="199"/>
      <c r="H74" s="225">
        <v>58000</v>
      </c>
    </row>
    <row r="75" spans="1:9" ht="112.5" x14ac:dyDescent="0.3">
      <c r="A75" s="156">
        <v>71</v>
      </c>
      <c r="B75" s="174" t="s">
        <v>460</v>
      </c>
      <c r="C75" s="174" t="s">
        <v>64</v>
      </c>
      <c r="D75" s="174" t="s">
        <v>461</v>
      </c>
      <c r="E75" s="176" t="s">
        <v>11</v>
      </c>
      <c r="F75" s="174" t="s">
        <v>462</v>
      </c>
      <c r="G75" s="199"/>
      <c r="H75" s="225">
        <v>100000</v>
      </c>
    </row>
    <row r="76" spans="1:9" ht="93.75" x14ac:dyDescent="0.3">
      <c r="A76" s="156">
        <v>72</v>
      </c>
      <c r="B76" s="174" t="s">
        <v>463</v>
      </c>
      <c r="C76" s="174" t="s">
        <v>64</v>
      </c>
      <c r="D76" s="174" t="s">
        <v>464</v>
      </c>
      <c r="E76" s="176" t="s">
        <v>11</v>
      </c>
      <c r="F76" s="200" t="s">
        <v>465</v>
      </c>
      <c r="G76" s="170"/>
      <c r="H76" s="225">
        <v>50000</v>
      </c>
    </row>
    <row r="77" spans="1:9" ht="93.75" x14ac:dyDescent="0.3">
      <c r="A77" s="156">
        <v>73</v>
      </c>
      <c r="B77" s="174" t="s">
        <v>65</v>
      </c>
      <c r="C77" s="174" t="s">
        <v>466</v>
      </c>
      <c r="D77" s="174" t="s">
        <v>467</v>
      </c>
      <c r="E77" s="176" t="s">
        <v>11</v>
      </c>
      <c r="F77" s="200" t="s">
        <v>465</v>
      </c>
      <c r="G77" s="201"/>
      <c r="H77" s="225">
        <v>10000</v>
      </c>
    </row>
    <row r="78" spans="1:9" ht="93.75" x14ac:dyDescent="0.3">
      <c r="A78" s="156">
        <v>74</v>
      </c>
      <c r="B78" s="174" t="s">
        <v>468</v>
      </c>
      <c r="C78" s="174" t="s">
        <v>64</v>
      </c>
      <c r="D78" s="184" t="s">
        <v>469</v>
      </c>
      <c r="E78" s="176" t="s">
        <v>11</v>
      </c>
      <c r="F78" s="200" t="s">
        <v>465</v>
      </c>
      <c r="G78" s="201"/>
      <c r="H78" s="225">
        <v>50000</v>
      </c>
    </row>
    <row r="79" spans="1:9" ht="93.75" x14ac:dyDescent="0.3">
      <c r="A79" s="156">
        <v>75</v>
      </c>
      <c r="B79" s="174" t="s">
        <v>470</v>
      </c>
      <c r="C79" s="174" t="s">
        <v>64</v>
      </c>
      <c r="D79" s="174" t="s">
        <v>471</v>
      </c>
      <c r="E79" s="176" t="s">
        <v>11</v>
      </c>
      <c r="F79" s="200" t="s">
        <v>472</v>
      </c>
      <c r="G79" s="201"/>
      <c r="H79" s="225">
        <v>50000</v>
      </c>
    </row>
    <row r="80" spans="1:9" ht="93.75" x14ac:dyDescent="0.3">
      <c r="A80" s="156">
        <v>76</v>
      </c>
      <c r="B80" s="174" t="s">
        <v>474</v>
      </c>
      <c r="C80" s="174" t="s">
        <v>407</v>
      </c>
      <c r="D80" s="174" t="s">
        <v>475</v>
      </c>
      <c r="E80" s="176" t="s">
        <v>11</v>
      </c>
      <c r="F80" s="200" t="s">
        <v>476</v>
      </c>
      <c r="G80" s="170"/>
      <c r="H80" s="225">
        <v>58000</v>
      </c>
    </row>
    <row r="81" spans="1:8" ht="93.75" x14ac:dyDescent="0.3">
      <c r="A81" s="156">
        <v>77</v>
      </c>
      <c r="B81" s="174" t="s">
        <v>663</v>
      </c>
      <c r="C81" s="174" t="s">
        <v>64</v>
      </c>
      <c r="D81" s="174" t="s">
        <v>664</v>
      </c>
      <c r="E81" s="176" t="s">
        <v>11</v>
      </c>
      <c r="F81" s="174" t="s">
        <v>665</v>
      </c>
      <c r="G81" s="170"/>
      <c r="H81" s="225">
        <v>50000</v>
      </c>
    </row>
    <row r="82" spans="1:8" ht="94.5" thickBot="1" x14ac:dyDescent="0.35">
      <c r="A82" s="156">
        <v>78</v>
      </c>
      <c r="B82" s="202" t="s">
        <v>668</v>
      </c>
      <c r="C82" s="202" t="s">
        <v>407</v>
      </c>
      <c r="D82" s="202" t="s">
        <v>669</v>
      </c>
      <c r="E82" s="203" t="s">
        <v>11</v>
      </c>
      <c r="F82" s="202" t="s">
        <v>670</v>
      </c>
      <c r="G82" s="204"/>
      <c r="H82" s="225">
        <v>50000</v>
      </c>
    </row>
    <row r="83" spans="1:8" ht="63.75" customHeight="1" x14ac:dyDescent="0.3">
      <c r="A83" s="156">
        <v>79</v>
      </c>
      <c r="B83" s="191" t="s">
        <v>671</v>
      </c>
      <c r="C83" s="191" t="s">
        <v>407</v>
      </c>
      <c r="D83" s="191" t="s">
        <v>672</v>
      </c>
      <c r="E83" s="205" t="s">
        <v>11</v>
      </c>
      <c r="F83" s="191" t="s">
        <v>670</v>
      </c>
      <c r="G83" s="201"/>
      <c r="H83" s="225">
        <v>50000</v>
      </c>
    </row>
    <row r="84" spans="1:8" ht="63" customHeight="1" x14ac:dyDescent="0.3">
      <c r="A84" s="156">
        <v>80</v>
      </c>
      <c r="B84" s="174" t="s">
        <v>673</v>
      </c>
      <c r="C84" s="174" t="s">
        <v>662</v>
      </c>
      <c r="D84" s="157" t="s">
        <v>674</v>
      </c>
      <c r="E84" s="176" t="s">
        <v>11</v>
      </c>
      <c r="F84" s="174" t="s">
        <v>675</v>
      </c>
      <c r="G84" s="170"/>
      <c r="H84" s="225">
        <v>50000</v>
      </c>
    </row>
    <row r="85" spans="1:8" ht="69" customHeight="1" x14ac:dyDescent="0.3">
      <c r="A85" s="156">
        <v>81</v>
      </c>
      <c r="B85" s="174" t="s">
        <v>676</v>
      </c>
      <c r="C85" s="174" t="s">
        <v>407</v>
      </c>
      <c r="D85" s="174" t="s">
        <v>677</v>
      </c>
      <c r="E85" s="176" t="s">
        <v>11</v>
      </c>
      <c r="F85" s="174" t="s">
        <v>678</v>
      </c>
      <c r="G85" s="170"/>
      <c r="H85" s="225">
        <v>50000</v>
      </c>
    </row>
    <row r="86" spans="1:8" ht="81" customHeight="1" x14ac:dyDescent="0.3">
      <c r="A86" s="156">
        <v>82</v>
      </c>
      <c r="B86" s="175" t="s">
        <v>679</v>
      </c>
      <c r="C86" s="174" t="s">
        <v>407</v>
      </c>
      <c r="D86" s="174" t="s">
        <v>680</v>
      </c>
      <c r="E86" s="176" t="s">
        <v>11</v>
      </c>
      <c r="F86" s="174" t="s">
        <v>678</v>
      </c>
      <c r="G86" s="170"/>
      <c r="H86" s="225">
        <v>50000</v>
      </c>
    </row>
    <row r="87" spans="1:8" ht="66.75" customHeight="1" x14ac:dyDescent="0.3">
      <c r="A87" s="156">
        <v>83</v>
      </c>
      <c r="B87" s="174" t="s">
        <v>666</v>
      </c>
      <c r="C87" s="174" t="s">
        <v>681</v>
      </c>
      <c r="D87" s="174" t="s">
        <v>682</v>
      </c>
      <c r="E87" s="176" t="s">
        <v>11</v>
      </c>
      <c r="F87" s="174" t="s">
        <v>683</v>
      </c>
      <c r="G87" s="170"/>
      <c r="H87" s="225">
        <v>5000</v>
      </c>
    </row>
    <row r="88" spans="1:8" ht="79.5" customHeight="1" x14ac:dyDescent="0.3">
      <c r="A88" s="156">
        <v>84</v>
      </c>
      <c r="B88" s="174" t="s">
        <v>684</v>
      </c>
      <c r="C88" s="174" t="s">
        <v>407</v>
      </c>
      <c r="D88" s="174" t="s">
        <v>685</v>
      </c>
      <c r="E88" s="176" t="s">
        <v>11</v>
      </c>
      <c r="F88" s="174" t="s">
        <v>686</v>
      </c>
      <c r="G88" s="170"/>
      <c r="H88" s="225">
        <v>50000</v>
      </c>
    </row>
    <row r="89" spans="1:8" ht="93.75" x14ac:dyDescent="0.3">
      <c r="A89" s="156">
        <v>85</v>
      </c>
      <c r="B89" s="174" t="s">
        <v>687</v>
      </c>
      <c r="C89" s="174" t="s">
        <v>407</v>
      </c>
      <c r="D89" s="174" t="s">
        <v>688</v>
      </c>
      <c r="E89" s="176" t="s">
        <v>11</v>
      </c>
      <c r="F89" s="174" t="s">
        <v>689</v>
      </c>
      <c r="G89" s="170"/>
      <c r="H89" s="225">
        <v>34000</v>
      </c>
    </row>
    <row r="90" spans="1:8" ht="64.5" customHeight="1" x14ac:dyDescent="0.3">
      <c r="A90" s="156">
        <v>86</v>
      </c>
      <c r="B90" s="174" t="s">
        <v>667</v>
      </c>
      <c r="C90" s="174" t="s">
        <v>691</v>
      </c>
      <c r="D90" s="174" t="s">
        <v>692</v>
      </c>
      <c r="E90" s="176" t="s">
        <v>11</v>
      </c>
      <c r="F90" s="174" t="s">
        <v>693</v>
      </c>
      <c r="G90" s="170"/>
      <c r="H90" s="225">
        <v>50000</v>
      </c>
    </row>
    <row r="91" spans="1:8" ht="68.25" customHeight="1" x14ac:dyDescent="0.3">
      <c r="A91" s="156">
        <v>87</v>
      </c>
      <c r="B91" s="174" t="s">
        <v>694</v>
      </c>
      <c r="C91" s="174" t="s">
        <v>662</v>
      </c>
      <c r="D91" s="174" t="s">
        <v>695</v>
      </c>
      <c r="E91" s="176" t="s">
        <v>11</v>
      </c>
      <c r="F91" s="174" t="s">
        <v>696</v>
      </c>
      <c r="G91" s="170"/>
      <c r="H91" s="225">
        <v>50000</v>
      </c>
    </row>
    <row r="92" spans="1:8" ht="71.25" customHeight="1" x14ac:dyDescent="0.3">
      <c r="A92" s="156">
        <v>88</v>
      </c>
      <c r="B92" s="179" t="s">
        <v>659</v>
      </c>
      <c r="C92" s="174" t="s">
        <v>662</v>
      </c>
      <c r="D92" s="174" t="s">
        <v>697</v>
      </c>
      <c r="E92" s="176" t="s">
        <v>11</v>
      </c>
      <c r="F92" s="174" t="s">
        <v>696</v>
      </c>
      <c r="G92" s="170"/>
      <c r="H92" s="225">
        <v>20000</v>
      </c>
    </row>
    <row r="93" spans="1:8" ht="71.25" customHeight="1" x14ac:dyDescent="0.3">
      <c r="A93" s="156">
        <v>89</v>
      </c>
      <c r="B93" s="174" t="s">
        <v>698</v>
      </c>
      <c r="C93" s="174" t="s">
        <v>407</v>
      </c>
      <c r="D93" s="174" t="s">
        <v>699</v>
      </c>
      <c r="E93" s="176" t="s">
        <v>11</v>
      </c>
      <c r="F93" s="174" t="s">
        <v>700</v>
      </c>
      <c r="G93" s="170"/>
      <c r="H93" s="225">
        <v>34000</v>
      </c>
    </row>
    <row r="94" spans="1:8" ht="71.25" customHeight="1" x14ac:dyDescent="0.3">
      <c r="A94" s="156">
        <v>90</v>
      </c>
      <c r="B94" s="174" t="s">
        <v>470</v>
      </c>
      <c r="C94" s="174" t="s">
        <v>662</v>
      </c>
      <c r="D94" s="174" t="s">
        <v>701</v>
      </c>
      <c r="E94" s="176" t="s">
        <v>11</v>
      </c>
      <c r="F94" s="200" t="s">
        <v>702</v>
      </c>
      <c r="G94" s="170"/>
      <c r="H94" s="225">
        <v>50000</v>
      </c>
    </row>
    <row r="95" spans="1:8" ht="65.25" customHeight="1" x14ac:dyDescent="0.3">
      <c r="A95" s="156">
        <v>91</v>
      </c>
      <c r="B95" s="174" t="s">
        <v>703</v>
      </c>
      <c r="C95" s="174" t="s">
        <v>407</v>
      </c>
      <c r="D95" s="174" t="s">
        <v>704</v>
      </c>
      <c r="E95" s="176" t="s">
        <v>11</v>
      </c>
      <c r="F95" s="200" t="s">
        <v>705</v>
      </c>
      <c r="G95" s="170"/>
      <c r="H95" s="225">
        <v>34000</v>
      </c>
    </row>
    <row r="96" spans="1:8" ht="78.75" customHeight="1" x14ac:dyDescent="0.3">
      <c r="A96" s="156">
        <v>92</v>
      </c>
      <c r="B96" s="174" t="s">
        <v>707</v>
      </c>
      <c r="C96" s="174" t="s">
        <v>708</v>
      </c>
      <c r="D96" s="174" t="s">
        <v>709</v>
      </c>
      <c r="E96" s="176" t="s">
        <v>11</v>
      </c>
      <c r="F96" s="200" t="s">
        <v>710</v>
      </c>
      <c r="G96" s="170"/>
      <c r="H96" s="225">
        <v>25000</v>
      </c>
    </row>
    <row r="97" spans="1:9" x14ac:dyDescent="0.3">
      <c r="A97" s="172"/>
      <c r="B97" s="200"/>
      <c r="C97" s="206"/>
      <c r="D97" s="206"/>
      <c r="E97" s="207"/>
      <c r="F97" s="208"/>
      <c r="G97" s="229"/>
      <c r="H97" s="230">
        <f>SUM(H5:H96)</f>
        <v>2765619.96</v>
      </c>
    </row>
    <row r="98" spans="1:9" x14ac:dyDescent="0.3">
      <c r="A98" s="172"/>
      <c r="B98" s="200"/>
      <c r="C98" s="206"/>
      <c r="D98" s="206"/>
      <c r="E98" s="207"/>
      <c r="F98" s="206"/>
      <c r="G98" s="231" t="s">
        <v>1475</v>
      </c>
      <c r="H98" s="232">
        <f>H97/7.5345</f>
        <v>367060.84809874574</v>
      </c>
      <c r="I98"/>
    </row>
    <row r="99" spans="1:9" x14ac:dyDescent="0.3">
      <c r="A99" s="228"/>
      <c r="B99" s="210" t="s">
        <v>1476</v>
      </c>
      <c r="C99" s="211"/>
      <c r="D99" s="211"/>
      <c r="E99" s="212"/>
      <c r="F99" s="213"/>
      <c r="G99" s="223"/>
      <c r="H99" s="227"/>
    </row>
    <row r="100" spans="1:9" ht="93.75" x14ac:dyDescent="0.3">
      <c r="A100" s="189">
        <v>93</v>
      </c>
      <c r="B100" s="193" t="s">
        <v>744</v>
      </c>
      <c r="C100" s="174" t="s">
        <v>706</v>
      </c>
      <c r="D100" s="174" t="s">
        <v>745</v>
      </c>
      <c r="E100" s="176" t="s">
        <v>11</v>
      </c>
      <c r="F100" s="200" t="s">
        <v>746</v>
      </c>
      <c r="G100" s="170"/>
      <c r="H100" s="233">
        <v>3462.81</v>
      </c>
    </row>
    <row r="101" spans="1:9" ht="93.75" x14ac:dyDescent="0.3">
      <c r="A101" s="189">
        <v>94</v>
      </c>
      <c r="B101" s="174" t="s">
        <v>747</v>
      </c>
      <c r="C101" s="174" t="s">
        <v>407</v>
      </c>
      <c r="D101" s="174" t="s">
        <v>748</v>
      </c>
      <c r="E101" s="176" t="s">
        <v>11</v>
      </c>
      <c r="F101" s="200" t="s">
        <v>749</v>
      </c>
      <c r="G101" s="170"/>
      <c r="H101" s="233">
        <v>10000</v>
      </c>
    </row>
    <row r="102" spans="1:9" ht="93.75" x14ac:dyDescent="0.3">
      <c r="A102" s="189">
        <v>95</v>
      </c>
      <c r="B102" s="174" t="s">
        <v>750</v>
      </c>
      <c r="C102" s="174" t="s">
        <v>407</v>
      </c>
      <c r="D102" s="174" t="s">
        <v>751</v>
      </c>
      <c r="E102" s="176" t="s">
        <v>11</v>
      </c>
      <c r="F102" s="200" t="s">
        <v>752</v>
      </c>
      <c r="G102" s="170"/>
      <c r="H102" s="233">
        <v>10000</v>
      </c>
    </row>
    <row r="103" spans="1:9" ht="93.75" x14ac:dyDescent="0.3">
      <c r="A103" s="189">
        <v>96</v>
      </c>
      <c r="B103" s="174" t="s">
        <v>753</v>
      </c>
      <c r="C103" s="174" t="s">
        <v>407</v>
      </c>
      <c r="D103" s="174" t="s">
        <v>754</v>
      </c>
      <c r="E103" s="176" t="s">
        <v>11</v>
      </c>
      <c r="F103" s="200" t="s">
        <v>755</v>
      </c>
      <c r="G103" s="170"/>
      <c r="H103" s="233">
        <v>10000</v>
      </c>
    </row>
    <row r="104" spans="1:9" ht="93.75" x14ac:dyDescent="0.3">
      <c r="A104" s="189">
        <v>97</v>
      </c>
      <c r="B104" s="174" t="s">
        <v>660</v>
      </c>
      <c r="C104" s="174" t="s">
        <v>662</v>
      </c>
      <c r="D104" s="174" t="s">
        <v>756</v>
      </c>
      <c r="E104" s="176" t="s">
        <v>11</v>
      </c>
      <c r="F104" s="200" t="s">
        <v>757</v>
      </c>
      <c r="G104" s="170"/>
      <c r="H104" s="233">
        <v>2000</v>
      </c>
    </row>
    <row r="105" spans="1:9" ht="93.75" x14ac:dyDescent="0.3">
      <c r="A105" s="189">
        <v>98</v>
      </c>
      <c r="B105" s="174" t="s">
        <v>758</v>
      </c>
      <c r="C105" s="174" t="s">
        <v>407</v>
      </c>
      <c r="D105" s="174" t="s">
        <v>759</v>
      </c>
      <c r="E105" s="176" t="s">
        <v>11</v>
      </c>
      <c r="F105" s="200" t="s">
        <v>760</v>
      </c>
      <c r="G105" s="170"/>
      <c r="H105" s="233">
        <v>4510</v>
      </c>
    </row>
    <row r="106" spans="1:9" ht="93.75" x14ac:dyDescent="0.3">
      <c r="A106" s="189">
        <v>99</v>
      </c>
      <c r="B106" s="174" t="s">
        <v>761</v>
      </c>
      <c r="C106" s="174" t="s">
        <v>407</v>
      </c>
      <c r="D106" s="174" t="s">
        <v>762</v>
      </c>
      <c r="E106" s="176" t="s">
        <v>11</v>
      </c>
      <c r="F106" s="200" t="s">
        <v>760</v>
      </c>
      <c r="G106" s="170"/>
      <c r="H106" s="233">
        <v>2000</v>
      </c>
    </row>
    <row r="107" spans="1:9" ht="93.75" x14ac:dyDescent="0.3">
      <c r="A107" s="189">
        <v>100</v>
      </c>
      <c r="B107" s="174" t="s">
        <v>763</v>
      </c>
      <c r="C107" s="174" t="s">
        <v>407</v>
      </c>
      <c r="D107" s="174" t="s">
        <v>764</v>
      </c>
      <c r="E107" s="176" t="s">
        <v>11</v>
      </c>
      <c r="F107" s="200" t="s">
        <v>765</v>
      </c>
      <c r="G107" s="170"/>
      <c r="H107" s="233">
        <v>10000</v>
      </c>
    </row>
    <row r="108" spans="1:9" ht="93.75" x14ac:dyDescent="0.3">
      <c r="A108" s="189">
        <v>101</v>
      </c>
      <c r="B108" s="174" t="s">
        <v>766</v>
      </c>
      <c r="C108" s="174" t="s">
        <v>407</v>
      </c>
      <c r="D108" s="174" t="s">
        <v>767</v>
      </c>
      <c r="E108" s="176" t="s">
        <v>11</v>
      </c>
      <c r="F108" s="200" t="s">
        <v>768</v>
      </c>
      <c r="G108" s="170"/>
      <c r="H108" s="233">
        <v>10000</v>
      </c>
    </row>
    <row r="109" spans="1:9" ht="93.75" x14ac:dyDescent="0.3">
      <c r="A109" s="189">
        <v>102</v>
      </c>
      <c r="B109" s="214" t="s">
        <v>769</v>
      </c>
      <c r="C109" s="174" t="s">
        <v>407</v>
      </c>
      <c r="D109" s="174" t="s">
        <v>770</v>
      </c>
      <c r="E109" s="176" t="s">
        <v>11</v>
      </c>
      <c r="F109" s="200" t="s">
        <v>771</v>
      </c>
      <c r="G109" s="170"/>
      <c r="H109" s="233">
        <v>10000</v>
      </c>
    </row>
    <row r="110" spans="1:9" ht="93.75" x14ac:dyDescent="0.3">
      <c r="A110" s="189">
        <v>103</v>
      </c>
      <c r="B110" s="174" t="s">
        <v>772</v>
      </c>
      <c r="C110" s="174" t="s">
        <v>407</v>
      </c>
      <c r="D110" s="174" t="s">
        <v>773</v>
      </c>
      <c r="E110" s="176" t="s">
        <v>11</v>
      </c>
      <c r="F110" s="200" t="s">
        <v>774</v>
      </c>
      <c r="G110" s="170"/>
      <c r="H110" s="233">
        <v>10000</v>
      </c>
    </row>
    <row r="111" spans="1:9" ht="93.75" x14ac:dyDescent="0.3">
      <c r="A111" s="189">
        <v>104</v>
      </c>
      <c r="B111" s="174" t="s">
        <v>775</v>
      </c>
      <c r="C111" s="174" t="s">
        <v>407</v>
      </c>
      <c r="D111" s="174" t="s">
        <v>776</v>
      </c>
      <c r="E111" s="176" t="s">
        <v>11</v>
      </c>
      <c r="F111" s="200" t="s">
        <v>774</v>
      </c>
      <c r="G111" s="170"/>
      <c r="H111" s="233">
        <v>10000</v>
      </c>
    </row>
    <row r="112" spans="1:9" ht="93.75" x14ac:dyDescent="0.3">
      <c r="A112" s="189">
        <v>105</v>
      </c>
      <c r="B112" s="174" t="s">
        <v>777</v>
      </c>
      <c r="C112" s="174" t="s">
        <v>407</v>
      </c>
      <c r="D112" s="174" t="s">
        <v>778</v>
      </c>
      <c r="E112" s="176" t="s">
        <v>11</v>
      </c>
      <c r="F112" s="200" t="s">
        <v>774</v>
      </c>
      <c r="G112" s="170"/>
      <c r="H112" s="233">
        <v>10000</v>
      </c>
    </row>
    <row r="113" spans="1:8" ht="93.75" x14ac:dyDescent="0.3">
      <c r="A113" s="189">
        <v>106</v>
      </c>
      <c r="B113" s="174" t="s">
        <v>779</v>
      </c>
      <c r="C113" s="174" t="s">
        <v>691</v>
      </c>
      <c r="D113" s="174" t="s">
        <v>780</v>
      </c>
      <c r="E113" s="176" t="s">
        <v>11</v>
      </c>
      <c r="F113" s="200" t="s">
        <v>774</v>
      </c>
      <c r="G113" s="170"/>
      <c r="H113" s="233">
        <v>2000</v>
      </c>
    </row>
    <row r="114" spans="1:8" ht="93.75" x14ac:dyDescent="0.3">
      <c r="A114" s="189">
        <v>107</v>
      </c>
      <c r="B114" s="174" t="s">
        <v>781</v>
      </c>
      <c r="C114" s="174" t="s">
        <v>407</v>
      </c>
      <c r="D114" s="174" t="s">
        <v>782</v>
      </c>
      <c r="E114" s="176" t="s">
        <v>11</v>
      </c>
      <c r="F114" s="200" t="s">
        <v>783</v>
      </c>
      <c r="G114" s="170"/>
      <c r="H114" s="233">
        <v>10000</v>
      </c>
    </row>
    <row r="115" spans="1:8" ht="93.75" x14ac:dyDescent="0.3">
      <c r="A115" s="189">
        <v>108</v>
      </c>
      <c r="B115" s="174" t="s">
        <v>784</v>
      </c>
      <c r="C115" s="174" t="s">
        <v>407</v>
      </c>
      <c r="D115" s="174" t="s">
        <v>785</v>
      </c>
      <c r="E115" s="176" t="s">
        <v>11</v>
      </c>
      <c r="F115" s="200" t="s">
        <v>786</v>
      </c>
      <c r="G115" s="170"/>
      <c r="H115" s="233">
        <v>4510</v>
      </c>
    </row>
    <row r="116" spans="1:8" ht="93.75" x14ac:dyDescent="0.3">
      <c r="A116" s="189">
        <v>109</v>
      </c>
      <c r="B116" s="174" t="s">
        <v>787</v>
      </c>
      <c r="C116" s="174" t="s">
        <v>407</v>
      </c>
      <c r="D116" s="174" t="s">
        <v>788</v>
      </c>
      <c r="E116" s="176" t="s">
        <v>11</v>
      </c>
      <c r="F116" s="200" t="s">
        <v>789</v>
      </c>
      <c r="G116" s="170"/>
      <c r="H116" s="233">
        <v>10000</v>
      </c>
    </row>
    <row r="117" spans="1:8" ht="93.75" x14ac:dyDescent="0.3">
      <c r="A117" s="189">
        <v>110</v>
      </c>
      <c r="B117" s="174" t="s">
        <v>790</v>
      </c>
      <c r="C117" s="174" t="s">
        <v>791</v>
      </c>
      <c r="D117" s="174" t="s">
        <v>792</v>
      </c>
      <c r="E117" s="176" t="s">
        <v>11</v>
      </c>
      <c r="F117" s="200" t="s">
        <v>793</v>
      </c>
      <c r="G117" s="170"/>
      <c r="H117" s="233">
        <v>10000</v>
      </c>
    </row>
    <row r="118" spans="1:8" ht="112.5" x14ac:dyDescent="0.3">
      <c r="A118" s="189">
        <v>111</v>
      </c>
      <c r="B118" s="174" t="s">
        <v>794</v>
      </c>
      <c r="C118" s="174" t="s">
        <v>407</v>
      </c>
      <c r="D118" s="174" t="s">
        <v>795</v>
      </c>
      <c r="E118" s="176" t="s">
        <v>11</v>
      </c>
      <c r="F118" s="200" t="s">
        <v>796</v>
      </c>
      <c r="G118" s="170"/>
      <c r="H118" s="233">
        <v>10000</v>
      </c>
    </row>
    <row r="119" spans="1:8" ht="93.75" x14ac:dyDescent="0.3">
      <c r="A119" s="189">
        <v>112</v>
      </c>
      <c r="B119" s="174" t="s">
        <v>797</v>
      </c>
      <c r="C119" s="174" t="s">
        <v>407</v>
      </c>
      <c r="D119" s="157" t="s">
        <v>798</v>
      </c>
      <c r="E119" s="176" t="s">
        <v>11</v>
      </c>
      <c r="F119" s="200" t="s">
        <v>799</v>
      </c>
      <c r="G119" s="170"/>
      <c r="H119" s="233">
        <v>10000</v>
      </c>
    </row>
    <row r="120" spans="1:8" ht="93.75" x14ac:dyDescent="0.3">
      <c r="A120" s="189">
        <v>113</v>
      </c>
      <c r="B120" s="174" t="s">
        <v>800</v>
      </c>
      <c r="C120" s="174" t="s">
        <v>407</v>
      </c>
      <c r="D120" s="174" t="s">
        <v>801</v>
      </c>
      <c r="E120" s="176" t="s">
        <v>11</v>
      </c>
      <c r="F120" s="200" t="s">
        <v>802</v>
      </c>
      <c r="G120" s="170"/>
      <c r="H120" s="233">
        <v>10000</v>
      </c>
    </row>
    <row r="121" spans="1:8" ht="93.75" x14ac:dyDescent="0.3">
      <c r="A121" s="189">
        <v>114</v>
      </c>
      <c r="B121" s="174" t="s">
        <v>803</v>
      </c>
      <c r="C121" s="174" t="s">
        <v>407</v>
      </c>
      <c r="D121" s="174" t="s">
        <v>804</v>
      </c>
      <c r="E121" s="176" t="s">
        <v>11</v>
      </c>
      <c r="F121" s="200" t="s">
        <v>805</v>
      </c>
      <c r="G121" s="170"/>
      <c r="H121" s="233">
        <v>10000</v>
      </c>
    </row>
    <row r="122" spans="1:8" ht="112.5" x14ac:dyDescent="0.3">
      <c r="A122" s="189">
        <v>115</v>
      </c>
      <c r="B122" s="174" t="s">
        <v>806</v>
      </c>
      <c r="C122" s="174" t="s">
        <v>807</v>
      </c>
      <c r="D122" s="174" t="s">
        <v>808</v>
      </c>
      <c r="E122" s="176" t="s">
        <v>11</v>
      </c>
      <c r="F122" s="200" t="s">
        <v>809</v>
      </c>
      <c r="G122" s="170"/>
      <c r="H122" s="233">
        <v>10000</v>
      </c>
    </row>
    <row r="123" spans="1:8" ht="112.5" x14ac:dyDescent="0.3">
      <c r="A123" s="189">
        <v>116</v>
      </c>
      <c r="B123" s="174" t="s">
        <v>810</v>
      </c>
      <c r="C123" s="174" t="s">
        <v>407</v>
      </c>
      <c r="D123" s="174" t="s">
        <v>811</v>
      </c>
      <c r="E123" s="176" t="s">
        <v>11</v>
      </c>
      <c r="F123" s="200" t="s">
        <v>812</v>
      </c>
      <c r="G123" s="170"/>
      <c r="H123" s="233">
        <v>10000</v>
      </c>
    </row>
    <row r="124" spans="1:8" ht="93.75" x14ac:dyDescent="0.3">
      <c r="A124" s="189">
        <v>117</v>
      </c>
      <c r="B124" s="174" t="s">
        <v>813</v>
      </c>
      <c r="C124" s="174" t="s">
        <v>407</v>
      </c>
      <c r="D124" s="174" t="s">
        <v>814</v>
      </c>
      <c r="E124" s="176" t="s">
        <v>11</v>
      </c>
      <c r="F124" s="200" t="s">
        <v>815</v>
      </c>
      <c r="G124" s="170"/>
      <c r="H124" s="233">
        <v>10000</v>
      </c>
    </row>
    <row r="125" spans="1:8" ht="93.75" x14ac:dyDescent="0.3">
      <c r="A125" s="189">
        <v>118</v>
      </c>
      <c r="B125" s="174" t="s">
        <v>816</v>
      </c>
      <c r="C125" s="174" t="s">
        <v>407</v>
      </c>
      <c r="D125" s="174" t="s">
        <v>817</v>
      </c>
      <c r="E125" s="176" t="s">
        <v>11</v>
      </c>
      <c r="F125" s="200" t="s">
        <v>818</v>
      </c>
      <c r="G125" s="170"/>
      <c r="H125" s="233">
        <v>10000</v>
      </c>
    </row>
    <row r="126" spans="1:8" ht="93.75" x14ac:dyDescent="0.3">
      <c r="A126" s="189">
        <v>119</v>
      </c>
      <c r="B126" s="174" t="s">
        <v>819</v>
      </c>
      <c r="C126" s="174" t="s">
        <v>807</v>
      </c>
      <c r="D126" s="174" t="s">
        <v>820</v>
      </c>
      <c r="E126" s="176" t="s">
        <v>11</v>
      </c>
      <c r="F126" s="200" t="s">
        <v>821</v>
      </c>
      <c r="G126" s="170"/>
      <c r="H126" s="233">
        <v>2655</v>
      </c>
    </row>
    <row r="127" spans="1:8" ht="93.75" x14ac:dyDescent="0.3">
      <c r="A127" s="189">
        <v>120</v>
      </c>
      <c r="B127" s="174" t="s">
        <v>822</v>
      </c>
      <c r="C127" s="174" t="s">
        <v>807</v>
      </c>
      <c r="D127" s="174" t="s">
        <v>823</v>
      </c>
      <c r="E127" s="176" t="s">
        <v>11</v>
      </c>
      <c r="F127" s="200" t="s">
        <v>824</v>
      </c>
      <c r="G127" s="170"/>
      <c r="H127" s="233">
        <v>2563.75</v>
      </c>
    </row>
    <row r="128" spans="1:8" ht="93.75" x14ac:dyDescent="0.3">
      <c r="A128" s="189">
        <v>121</v>
      </c>
      <c r="B128" s="174" t="s">
        <v>825</v>
      </c>
      <c r="C128" s="174" t="s">
        <v>407</v>
      </c>
      <c r="D128" s="174" t="s">
        <v>826</v>
      </c>
      <c r="E128" s="176" t="s">
        <v>11</v>
      </c>
      <c r="F128" s="200" t="s">
        <v>827</v>
      </c>
      <c r="G128" s="170"/>
      <c r="H128" s="233">
        <v>10000</v>
      </c>
    </row>
    <row r="129" spans="1:8" ht="93.75" x14ac:dyDescent="0.3">
      <c r="A129" s="189">
        <v>122</v>
      </c>
      <c r="B129" s="174" t="s">
        <v>828</v>
      </c>
      <c r="C129" s="174" t="s">
        <v>407</v>
      </c>
      <c r="D129" s="174" t="s">
        <v>829</v>
      </c>
      <c r="E129" s="176" t="s">
        <v>11</v>
      </c>
      <c r="F129" s="200" t="s">
        <v>830</v>
      </c>
      <c r="G129" s="170"/>
      <c r="H129" s="233">
        <v>4510</v>
      </c>
    </row>
    <row r="130" spans="1:8" ht="112.5" x14ac:dyDescent="0.3">
      <c r="A130" s="189">
        <v>123</v>
      </c>
      <c r="B130" s="174" t="s">
        <v>831</v>
      </c>
      <c r="C130" s="174" t="s">
        <v>691</v>
      </c>
      <c r="D130" s="174" t="s">
        <v>832</v>
      </c>
      <c r="E130" s="176" t="s">
        <v>11</v>
      </c>
      <c r="F130" s="200" t="s">
        <v>833</v>
      </c>
      <c r="G130" s="170"/>
      <c r="H130" s="233">
        <v>2000</v>
      </c>
    </row>
    <row r="131" spans="1:8" ht="93.75" x14ac:dyDescent="0.3">
      <c r="A131" s="189">
        <v>124</v>
      </c>
      <c r="B131" s="174" t="s">
        <v>834</v>
      </c>
      <c r="C131" s="174" t="s">
        <v>407</v>
      </c>
      <c r="D131" s="174" t="s">
        <v>835</v>
      </c>
      <c r="E131" s="176" t="s">
        <v>11</v>
      </c>
      <c r="F131" s="200" t="s">
        <v>836</v>
      </c>
      <c r="G131" s="170"/>
      <c r="H131" s="233">
        <v>10000</v>
      </c>
    </row>
    <row r="132" spans="1:8" ht="93.75" x14ac:dyDescent="0.3">
      <c r="A132" s="189">
        <v>125</v>
      </c>
      <c r="B132" s="174" t="s">
        <v>837</v>
      </c>
      <c r="C132" s="174" t="s">
        <v>838</v>
      </c>
      <c r="D132" s="174" t="s">
        <v>839</v>
      </c>
      <c r="E132" s="176" t="s">
        <v>11</v>
      </c>
      <c r="F132" s="200" t="s">
        <v>840</v>
      </c>
      <c r="G132" s="170"/>
      <c r="H132" s="233">
        <v>1000</v>
      </c>
    </row>
    <row r="133" spans="1:8" ht="93.75" x14ac:dyDescent="0.3">
      <c r="A133" s="189">
        <v>126</v>
      </c>
      <c r="B133" s="174" t="s">
        <v>841</v>
      </c>
      <c r="C133" s="174" t="s">
        <v>807</v>
      </c>
      <c r="D133" s="174" t="s">
        <v>842</v>
      </c>
      <c r="E133" s="176" t="s">
        <v>11</v>
      </c>
      <c r="F133" s="200" t="s">
        <v>843</v>
      </c>
      <c r="G133" s="170"/>
      <c r="H133" s="233">
        <v>2655</v>
      </c>
    </row>
    <row r="134" spans="1:8" ht="93.75" x14ac:dyDescent="0.3">
      <c r="A134" s="189">
        <v>127</v>
      </c>
      <c r="B134" s="174" t="s">
        <v>831</v>
      </c>
      <c r="C134" s="174" t="s">
        <v>807</v>
      </c>
      <c r="D134" s="174" t="s">
        <v>844</v>
      </c>
      <c r="E134" s="176" t="s">
        <v>11</v>
      </c>
      <c r="F134" s="200" t="s">
        <v>878</v>
      </c>
      <c r="G134" s="170"/>
      <c r="H134" s="233">
        <v>10000</v>
      </c>
    </row>
    <row r="135" spans="1:8" ht="93.75" x14ac:dyDescent="0.3">
      <c r="A135" s="189">
        <v>128</v>
      </c>
      <c r="B135" s="174" t="s">
        <v>845</v>
      </c>
      <c r="C135" s="174" t="s">
        <v>846</v>
      </c>
      <c r="D135" s="174" t="s">
        <v>847</v>
      </c>
      <c r="E135" s="176" t="s">
        <v>11</v>
      </c>
      <c r="F135" s="200" t="s">
        <v>843</v>
      </c>
      <c r="G135" s="170"/>
      <c r="H135" s="233">
        <v>4655</v>
      </c>
    </row>
    <row r="136" spans="1:8" ht="112.5" x14ac:dyDescent="0.3">
      <c r="A136" s="189">
        <v>129</v>
      </c>
      <c r="B136" s="174" t="s">
        <v>848</v>
      </c>
      <c r="C136" s="174" t="s">
        <v>849</v>
      </c>
      <c r="D136" s="174" t="s">
        <v>850</v>
      </c>
      <c r="E136" s="176" t="s">
        <v>11</v>
      </c>
      <c r="F136" s="200" t="s">
        <v>843</v>
      </c>
      <c r="G136" s="170"/>
      <c r="H136" s="233">
        <v>1000</v>
      </c>
    </row>
    <row r="137" spans="1:8" ht="93.75" x14ac:dyDescent="0.3">
      <c r="A137" s="189">
        <v>130</v>
      </c>
      <c r="B137" s="174" t="s">
        <v>851</v>
      </c>
      <c r="C137" s="174" t="s">
        <v>852</v>
      </c>
      <c r="D137" s="174" t="s">
        <v>853</v>
      </c>
      <c r="E137" s="176" t="s">
        <v>11</v>
      </c>
      <c r="F137" s="200" t="s">
        <v>843</v>
      </c>
      <c r="G137" s="170"/>
      <c r="H137" s="233">
        <v>2000</v>
      </c>
    </row>
    <row r="138" spans="1:8" ht="93.75" x14ac:dyDescent="0.3">
      <c r="A138" s="189">
        <v>131</v>
      </c>
      <c r="B138" s="174" t="s">
        <v>694</v>
      </c>
      <c r="C138" s="174" t="s">
        <v>854</v>
      </c>
      <c r="D138" s="174" t="s">
        <v>855</v>
      </c>
      <c r="E138" s="176" t="s">
        <v>11</v>
      </c>
      <c r="F138" s="200" t="s">
        <v>856</v>
      </c>
      <c r="G138" s="170"/>
      <c r="H138" s="233">
        <v>1000</v>
      </c>
    </row>
    <row r="139" spans="1:8" ht="93.75" x14ac:dyDescent="0.3">
      <c r="A139" s="189">
        <v>132</v>
      </c>
      <c r="B139" s="174" t="s">
        <v>857</v>
      </c>
      <c r="C139" s="174" t="s">
        <v>854</v>
      </c>
      <c r="D139" s="174" t="s">
        <v>858</v>
      </c>
      <c r="E139" s="176" t="s">
        <v>11</v>
      </c>
      <c r="F139" s="200" t="s">
        <v>859</v>
      </c>
      <c r="G139" s="170"/>
      <c r="H139" s="233">
        <v>1000</v>
      </c>
    </row>
    <row r="140" spans="1:8" ht="93.75" x14ac:dyDescent="0.3">
      <c r="A140" s="189">
        <v>133</v>
      </c>
      <c r="B140" s="174" t="s">
        <v>860</v>
      </c>
      <c r="C140" s="174" t="s">
        <v>407</v>
      </c>
      <c r="D140" s="174" t="s">
        <v>861</v>
      </c>
      <c r="E140" s="176" t="s">
        <v>11</v>
      </c>
      <c r="F140" s="200" t="s">
        <v>843</v>
      </c>
      <c r="G140" s="170"/>
      <c r="H140" s="233">
        <v>10000</v>
      </c>
    </row>
    <row r="141" spans="1:8" ht="93.75" x14ac:dyDescent="0.3">
      <c r="A141" s="189">
        <v>134</v>
      </c>
      <c r="B141" s="174" t="s">
        <v>660</v>
      </c>
      <c r="C141" s="174" t="s">
        <v>807</v>
      </c>
      <c r="D141" s="174" t="s">
        <v>862</v>
      </c>
      <c r="E141" s="176" t="s">
        <v>11</v>
      </c>
      <c r="F141" s="200" t="s">
        <v>843</v>
      </c>
      <c r="G141" s="170"/>
      <c r="H141" s="233">
        <v>1000</v>
      </c>
    </row>
    <row r="142" spans="1:8" ht="93.75" x14ac:dyDescent="0.3">
      <c r="A142" s="189">
        <v>135</v>
      </c>
      <c r="B142" s="174" t="s">
        <v>667</v>
      </c>
      <c r="C142" s="174" t="s">
        <v>854</v>
      </c>
      <c r="D142" s="174" t="s">
        <v>863</v>
      </c>
      <c r="E142" s="176" t="s">
        <v>11</v>
      </c>
      <c r="F142" s="200" t="s">
        <v>864</v>
      </c>
      <c r="G142" s="170"/>
      <c r="H142" s="233">
        <v>1000</v>
      </c>
    </row>
    <row r="143" spans="1:8" ht="93.75" x14ac:dyDescent="0.3">
      <c r="A143" s="189">
        <v>136</v>
      </c>
      <c r="B143" s="174" t="s">
        <v>656</v>
      </c>
      <c r="C143" s="174" t="s">
        <v>865</v>
      </c>
      <c r="D143" s="174" t="s">
        <v>866</v>
      </c>
      <c r="E143" s="176" t="s">
        <v>11</v>
      </c>
      <c r="F143" s="200" t="s">
        <v>864</v>
      </c>
      <c r="G143" s="170"/>
      <c r="H143" s="233">
        <v>10000</v>
      </c>
    </row>
    <row r="144" spans="1:8" ht="93.75" x14ac:dyDescent="0.3">
      <c r="A144" s="189">
        <v>137</v>
      </c>
      <c r="B144" s="174" t="s">
        <v>742</v>
      </c>
      <c r="C144" s="174" t="s">
        <v>807</v>
      </c>
      <c r="D144" s="174" t="s">
        <v>867</v>
      </c>
      <c r="E144" s="176" t="s">
        <v>11</v>
      </c>
      <c r="F144" s="200" t="s">
        <v>868</v>
      </c>
      <c r="G144" s="170"/>
      <c r="H144" s="233">
        <v>2000</v>
      </c>
    </row>
    <row r="145" spans="1:8" ht="93.75" x14ac:dyDescent="0.3">
      <c r="A145" s="189">
        <v>138</v>
      </c>
      <c r="B145" s="174" t="s">
        <v>869</v>
      </c>
      <c r="C145" s="174" t="s">
        <v>854</v>
      </c>
      <c r="D145" s="174" t="s">
        <v>870</v>
      </c>
      <c r="E145" s="176" t="s">
        <v>11</v>
      </c>
      <c r="F145" s="200" t="s">
        <v>859</v>
      </c>
      <c r="G145" s="170"/>
      <c r="H145" s="233">
        <v>1000</v>
      </c>
    </row>
    <row r="146" spans="1:8" ht="93.75" x14ac:dyDescent="0.3">
      <c r="A146" s="189">
        <v>139</v>
      </c>
      <c r="B146" s="174" t="s">
        <v>871</v>
      </c>
      <c r="C146" s="174" t="s">
        <v>865</v>
      </c>
      <c r="D146" s="174" t="s">
        <v>872</v>
      </c>
      <c r="E146" s="176" t="s">
        <v>11</v>
      </c>
      <c r="F146" s="200" t="s">
        <v>868</v>
      </c>
      <c r="G146" s="170"/>
      <c r="H146" s="233">
        <v>10000</v>
      </c>
    </row>
    <row r="147" spans="1:8" ht="93.75" x14ac:dyDescent="0.3">
      <c r="A147" s="189">
        <v>140</v>
      </c>
      <c r="B147" s="174" t="s">
        <v>873</v>
      </c>
      <c r="C147" s="174" t="s">
        <v>865</v>
      </c>
      <c r="D147" s="174" t="s">
        <v>874</v>
      </c>
      <c r="E147" s="176" t="s">
        <v>11</v>
      </c>
      <c r="F147" s="200" t="s">
        <v>875</v>
      </c>
      <c r="G147" s="170"/>
      <c r="H147" s="233">
        <v>10000</v>
      </c>
    </row>
    <row r="148" spans="1:8" ht="93.75" x14ac:dyDescent="0.3">
      <c r="A148" s="189">
        <v>141</v>
      </c>
      <c r="B148" s="174" t="s">
        <v>876</v>
      </c>
      <c r="C148" s="174" t="s">
        <v>807</v>
      </c>
      <c r="D148" s="174" t="s">
        <v>877</v>
      </c>
      <c r="E148" s="176" t="s">
        <v>11</v>
      </c>
      <c r="F148" s="200" t="s">
        <v>878</v>
      </c>
      <c r="G148" s="170"/>
      <c r="H148" s="233">
        <v>2000</v>
      </c>
    </row>
    <row r="149" spans="1:8" ht="93.75" x14ac:dyDescent="0.3">
      <c r="A149" s="189">
        <v>142</v>
      </c>
      <c r="B149" s="174" t="s">
        <v>879</v>
      </c>
      <c r="C149" s="174" t="s">
        <v>880</v>
      </c>
      <c r="D149" s="174" t="s">
        <v>881</v>
      </c>
      <c r="E149" s="176" t="s">
        <v>11</v>
      </c>
      <c r="F149" s="200" t="s">
        <v>882</v>
      </c>
      <c r="G149" s="170"/>
      <c r="H149" s="233">
        <v>2000</v>
      </c>
    </row>
    <row r="150" spans="1:8" ht="93.75" x14ac:dyDescent="0.3">
      <c r="A150" s="189">
        <v>143</v>
      </c>
      <c r="B150" s="174" t="s">
        <v>883</v>
      </c>
      <c r="C150" s="174" t="s">
        <v>880</v>
      </c>
      <c r="D150" s="174" t="s">
        <v>884</v>
      </c>
      <c r="E150" s="176" t="s">
        <v>11</v>
      </c>
      <c r="F150" s="200" t="s">
        <v>882</v>
      </c>
      <c r="G150" s="170"/>
      <c r="H150" s="233">
        <v>1000</v>
      </c>
    </row>
    <row r="151" spans="1:8" ht="93.75" x14ac:dyDescent="0.3">
      <c r="A151" s="189">
        <v>144</v>
      </c>
      <c r="B151" s="374" t="s">
        <v>1038</v>
      </c>
      <c r="C151" s="374"/>
      <c r="D151" s="174" t="s">
        <v>1039</v>
      </c>
      <c r="E151" s="176" t="s">
        <v>11</v>
      </c>
      <c r="F151" s="215" t="s">
        <v>1040</v>
      </c>
      <c r="G151" s="170"/>
      <c r="H151" s="233">
        <v>4510</v>
      </c>
    </row>
    <row r="152" spans="1:8" ht="93.75" x14ac:dyDescent="0.3">
      <c r="A152" s="189">
        <v>145</v>
      </c>
      <c r="B152" s="374" t="s">
        <v>1041</v>
      </c>
      <c r="C152" s="374"/>
      <c r="D152" s="174" t="s">
        <v>1042</v>
      </c>
      <c r="E152" s="176" t="s">
        <v>11</v>
      </c>
      <c r="F152" s="215" t="s">
        <v>1040</v>
      </c>
      <c r="G152" s="170"/>
      <c r="H152" s="233">
        <v>10000</v>
      </c>
    </row>
    <row r="153" spans="1:8" ht="93.75" x14ac:dyDescent="0.3">
      <c r="A153" s="189">
        <v>146</v>
      </c>
      <c r="B153" s="375" t="s">
        <v>1043</v>
      </c>
      <c r="C153" s="376"/>
      <c r="D153" s="191" t="s">
        <v>1044</v>
      </c>
      <c r="E153" s="176" t="s">
        <v>11</v>
      </c>
      <c r="F153" s="215" t="s">
        <v>1040</v>
      </c>
      <c r="G153" s="216"/>
      <c r="H153" s="233">
        <v>10000</v>
      </c>
    </row>
    <row r="154" spans="1:8" ht="93.75" x14ac:dyDescent="0.3">
      <c r="A154" s="189">
        <v>147</v>
      </c>
      <c r="B154" s="375" t="s">
        <v>1045</v>
      </c>
      <c r="C154" s="376"/>
      <c r="D154" s="174" t="s">
        <v>1046</v>
      </c>
      <c r="E154" s="176" t="s">
        <v>11</v>
      </c>
      <c r="F154" s="215" t="s">
        <v>1040</v>
      </c>
      <c r="G154" s="216"/>
      <c r="H154" s="233">
        <v>10000</v>
      </c>
    </row>
    <row r="155" spans="1:8" ht="93.75" x14ac:dyDescent="0.3">
      <c r="A155" s="189">
        <v>148</v>
      </c>
      <c r="B155" s="375" t="s">
        <v>1047</v>
      </c>
      <c r="C155" s="376"/>
      <c r="D155" s="174" t="s">
        <v>1048</v>
      </c>
      <c r="E155" s="176" t="s">
        <v>11</v>
      </c>
      <c r="F155" s="215" t="s">
        <v>1040</v>
      </c>
      <c r="G155" s="216"/>
      <c r="H155" s="233">
        <v>10000</v>
      </c>
    </row>
    <row r="156" spans="1:8" ht="93.75" x14ac:dyDescent="0.3">
      <c r="A156" s="189">
        <v>149</v>
      </c>
      <c r="B156" s="375" t="s">
        <v>1049</v>
      </c>
      <c r="C156" s="376"/>
      <c r="D156" s="174" t="s">
        <v>1050</v>
      </c>
      <c r="E156" s="176" t="s">
        <v>11</v>
      </c>
      <c r="F156" s="215" t="s">
        <v>1040</v>
      </c>
      <c r="G156" s="216"/>
      <c r="H156" s="233">
        <v>10000</v>
      </c>
    </row>
    <row r="157" spans="1:8" ht="112.5" x14ac:dyDescent="0.3">
      <c r="A157" s="189">
        <v>150</v>
      </c>
      <c r="B157" s="375" t="s">
        <v>1051</v>
      </c>
      <c r="C157" s="376"/>
      <c r="D157" s="174" t="s">
        <v>1052</v>
      </c>
      <c r="E157" s="176" t="s">
        <v>11</v>
      </c>
      <c r="F157" s="215" t="s">
        <v>1040</v>
      </c>
      <c r="G157" s="216"/>
      <c r="H157" s="233">
        <v>10000</v>
      </c>
    </row>
    <row r="158" spans="1:8" ht="93.75" x14ac:dyDescent="0.3">
      <c r="A158" s="189">
        <v>151</v>
      </c>
      <c r="B158" s="375" t="s">
        <v>1053</v>
      </c>
      <c r="C158" s="376"/>
      <c r="D158" s="174" t="s">
        <v>1054</v>
      </c>
      <c r="E158" s="176" t="s">
        <v>11</v>
      </c>
      <c r="F158" s="215" t="s">
        <v>1040</v>
      </c>
      <c r="G158" s="216"/>
      <c r="H158" s="233">
        <v>1000</v>
      </c>
    </row>
    <row r="159" spans="1:8" ht="93.75" x14ac:dyDescent="0.3">
      <c r="A159" s="189">
        <v>152</v>
      </c>
      <c r="B159" s="377" t="s">
        <v>1055</v>
      </c>
      <c r="C159" s="376"/>
      <c r="D159" s="174" t="s">
        <v>1056</v>
      </c>
      <c r="E159" s="176" t="s">
        <v>11</v>
      </c>
      <c r="F159" s="215" t="s">
        <v>1040</v>
      </c>
      <c r="G159" s="216"/>
      <c r="H159" s="233">
        <v>10000</v>
      </c>
    </row>
    <row r="160" spans="1:8" ht="93.75" x14ac:dyDescent="0.3">
      <c r="A160" s="189">
        <v>153</v>
      </c>
      <c r="B160" s="375" t="s">
        <v>1057</v>
      </c>
      <c r="C160" s="376"/>
      <c r="D160" s="174" t="s">
        <v>1058</v>
      </c>
      <c r="E160" s="176" t="s">
        <v>11</v>
      </c>
      <c r="F160" s="215" t="s">
        <v>1040</v>
      </c>
      <c r="G160" s="216"/>
      <c r="H160" s="233">
        <v>10000</v>
      </c>
    </row>
    <row r="161" spans="1:9" ht="93.75" x14ac:dyDescent="0.3">
      <c r="A161" s="189">
        <v>154</v>
      </c>
      <c r="B161" s="375" t="s">
        <v>1059</v>
      </c>
      <c r="C161" s="376"/>
      <c r="D161" s="174" t="s">
        <v>1060</v>
      </c>
      <c r="E161" s="176" t="s">
        <v>11</v>
      </c>
      <c r="F161" s="215" t="s">
        <v>1040</v>
      </c>
      <c r="G161" s="216"/>
      <c r="H161" s="233">
        <v>10000</v>
      </c>
    </row>
    <row r="162" spans="1:9" x14ac:dyDescent="0.3">
      <c r="H162" s="146">
        <f>SUM(H151:H161)</f>
        <v>95510</v>
      </c>
      <c r="I162" s="145" t="s">
        <v>1037</v>
      </c>
    </row>
    <row r="163" spans="1:9" x14ac:dyDescent="0.3">
      <c r="H163" s="209">
        <f>SUM(H100:H150)</f>
        <v>323521.56</v>
      </c>
      <c r="I163" s="145" t="s">
        <v>885</v>
      </c>
    </row>
    <row r="164" spans="1:9" x14ac:dyDescent="0.3">
      <c r="H164" s="146">
        <f>H98</f>
        <v>367060.84809874574</v>
      </c>
      <c r="I164" s="145" t="s">
        <v>1035</v>
      </c>
    </row>
    <row r="165" spans="1:9" x14ac:dyDescent="0.3">
      <c r="H165" s="218">
        <f>H163+H164+H162</f>
        <v>786092.40809874574</v>
      </c>
      <c r="I165" s="145" t="s">
        <v>1036</v>
      </c>
    </row>
    <row r="166" spans="1:9" x14ac:dyDescent="0.3">
      <c r="B166" s="249" t="s">
        <v>1478</v>
      </c>
      <c r="C166" s="250"/>
      <c r="D166" s="250"/>
      <c r="E166" s="250"/>
      <c r="F166" s="251"/>
      <c r="G166" s="252"/>
    </row>
    <row r="167" spans="1:9" ht="93.75" x14ac:dyDescent="0.3">
      <c r="A167" s="189">
        <v>155</v>
      </c>
      <c r="B167" s="174" t="s">
        <v>1127</v>
      </c>
      <c r="C167" s="174" t="s">
        <v>807</v>
      </c>
      <c r="D167" s="174" t="s">
        <v>1128</v>
      </c>
      <c r="E167" s="176" t="s">
        <v>11</v>
      </c>
      <c r="F167" s="200" t="s">
        <v>1129</v>
      </c>
      <c r="G167" s="170"/>
      <c r="H167" s="233">
        <v>10000</v>
      </c>
    </row>
    <row r="168" spans="1:9" ht="93.75" x14ac:dyDescent="0.3">
      <c r="A168" s="189">
        <v>156</v>
      </c>
      <c r="B168" s="174" t="s">
        <v>661</v>
      </c>
      <c r="C168" s="174" t="s">
        <v>807</v>
      </c>
      <c r="D168" s="174" t="s">
        <v>1130</v>
      </c>
      <c r="E168" s="176" t="s">
        <v>11</v>
      </c>
      <c r="F168" s="200" t="s">
        <v>1131</v>
      </c>
      <c r="G168" s="170"/>
      <c r="H168" s="233">
        <v>10000</v>
      </c>
    </row>
    <row r="169" spans="1:9" ht="93.75" x14ac:dyDescent="0.3">
      <c r="A169" s="189">
        <v>157</v>
      </c>
      <c r="B169" s="174" t="s">
        <v>834</v>
      </c>
      <c r="C169" s="174" t="s">
        <v>854</v>
      </c>
      <c r="D169" s="174" t="s">
        <v>1132</v>
      </c>
      <c r="E169" s="176" t="s">
        <v>11</v>
      </c>
      <c r="F169" s="200" t="s">
        <v>1133</v>
      </c>
      <c r="G169" s="170"/>
      <c r="H169" s="233">
        <v>2000</v>
      </c>
    </row>
    <row r="170" spans="1:9" ht="93.75" x14ac:dyDescent="0.3">
      <c r="A170" s="189">
        <v>158</v>
      </c>
      <c r="B170" s="174" t="s">
        <v>873</v>
      </c>
      <c r="C170" s="174" t="s">
        <v>807</v>
      </c>
      <c r="D170" s="174" t="s">
        <v>1134</v>
      </c>
      <c r="E170" s="176" t="s">
        <v>11</v>
      </c>
      <c r="F170" s="200" t="s">
        <v>1135</v>
      </c>
      <c r="G170" s="170"/>
      <c r="H170" s="233">
        <v>10000</v>
      </c>
    </row>
    <row r="171" spans="1:9" ht="93.75" x14ac:dyDescent="0.3">
      <c r="A171" s="189">
        <v>159</v>
      </c>
      <c r="B171" s="174" t="s">
        <v>1136</v>
      </c>
      <c r="C171" s="174" t="s">
        <v>407</v>
      </c>
      <c r="D171" s="175" t="s">
        <v>1137</v>
      </c>
      <c r="E171" s="176" t="s">
        <v>11</v>
      </c>
      <c r="F171" s="200" t="s">
        <v>1138</v>
      </c>
      <c r="G171" s="170"/>
      <c r="H171" s="233">
        <v>10000</v>
      </c>
    </row>
    <row r="172" spans="1:9" ht="112.5" x14ac:dyDescent="0.3">
      <c r="A172" s="189">
        <v>160</v>
      </c>
      <c r="B172" s="174" t="s">
        <v>1139</v>
      </c>
      <c r="C172" s="174" t="s">
        <v>407</v>
      </c>
      <c r="D172" s="174" t="s">
        <v>1140</v>
      </c>
      <c r="E172" s="176" t="s">
        <v>11</v>
      </c>
      <c r="F172" s="200" t="s">
        <v>1141</v>
      </c>
      <c r="G172" s="170"/>
      <c r="H172" s="233">
        <v>10000</v>
      </c>
    </row>
    <row r="173" spans="1:9" ht="93.75" x14ac:dyDescent="0.3">
      <c r="A173" s="189">
        <v>161</v>
      </c>
      <c r="B173" s="174" t="s">
        <v>1142</v>
      </c>
      <c r="C173" s="174" t="s">
        <v>407</v>
      </c>
      <c r="D173" s="174" t="s">
        <v>1143</v>
      </c>
      <c r="E173" s="176" t="s">
        <v>11</v>
      </c>
      <c r="F173" s="200" t="s">
        <v>1144</v>
      </c>
      <c r="G173" s="170"/>
      <c r="H173" s="233">
        <v>10000</v>
      </c>
    </row>
    <row r="174" spans="1:9" ht="93.75" x14ac:dyDescent="0.3">
      <c r="A174" s="189">
        <v>162</v>
      </c>
      <c r="B174" s="174" t="s">
        <v>1145</v>
      </c>
      <c r="C174" s="174" t="s">
        <v>64</v>
      </c>
      <c r="D174" s="174" t="s">
        <v>1146</v>
      </c>
      <c r="E174" s="176" t="s">
        <v>11</v>
      </c>
      <c r="F174" s="200" t="s">
        <v>1144</v>
      </c>
      <c r="G174" s="170"/>
      <c r="H174" s="233">
        <v>10000</v>
      </c>
    </row>
    <row r="175" spans="1:9" ht="93.75" x14ac:dyDescent="0.3">
      <c r="A175" s="189">
        <v>163</v>
      </c>
      <c r="B175" s="174" t="s">
        <v>1147</v>
      </c>
      <c r="C175" s="174" t="s">
        <v>407</v>
      </c>
      <c r="D175" s="174" t="s">
        <v>1148</v>
      </c>
      <c r="E175" s="176" t="s">
        <v>11</v>
      </c>
      <c r="F175" s="200" t="s">
        <v>1149</v>
      </c>
      <c r="G175" s="170"/>
      <c r="H175" s="233">
        <v>10000</v>
      </c>
    </row>
    <row r="176" spans="1:9" ht="93.75" x14ac:dyDescent="0.3">
      <c r="A176" s="189">
        <v>164</v>
      </c>
      <c r="B176" s="174" t="s">
        <v>1150</v>
      </c>
      <c r="C176" s="174" t="s">
        <v>407</v>
      </c>
      <c r="D176" s="174" t="s">
        <v>1151</v>
      </c>
      <c r="E176" s="176" t="s">
        <v>11</v>
      </c>
      <c r="F176" s="200" t="s">
        <v>1149</v>
      </c>
      <c r="G176" s="170"/>
      <c r="H176" s="233">
        <v>10000</v>
      </c>
    </row>
    <row r="177" spans="1:8" ht="93.75" x14ac:dyDescent="0.3">
      <c r="A177" s="189">
        <v>165</v>
      </c>
      <c r="B177" s="174" t="s">
        <v>1152</v>
      </c>
      <c r="C177" s="174" t="s">
        <v>1153</v>
      </c>
      <c r="D177" s="179" t="s">
        <v>1154</v>
      </c>
      <c r="E177" s="176" t="s">
        <v>11</v>
      </c>
      <c r="F177" s="200" t="s">
        <v>1155</v>
      </c>
      <c r="G177" s="170"/>
      <c r="H177" s="233">
        <v>10000</v>
      </c>
    </row>
    <row r="178" spans="1:8" ht="93.75" x14ac:dyDescent="0.3">
      <c r="A178" s="189">
        <v>166</v>
      </c>
      <c r="B178" s="174" t="s">
        <v>1156</v>
      </c>
      <c r="C178" s="174" t="s">
        <v>1157</v>
      </c>
      <c r="D178" s="174" t="s">
        <v>1158</v>
      </c>
      <c r="E178" s="176" t="s">
        <v>11</v>
      </c>
      <c r="F178" s="200" t="s">
        <v>1159</v>
      </c>
      <c r="G178" s="170"/>
      <c r="H178" s="233">
        <v>2000</v>
      </c>
    </row>
    <row r="179" spans="1:8" ht="93.75" x14ac:dyDescent="0.3">
      <c r="A179" s="189">
        <v>167</v>
      </c>
      <c r="B179" s="174" t="s">
        <v>473</v>
      </c>
      <c r="C179" s="174" t="s">
        <v>1160</v>
      </c>
      <c r="D179" s="174" t="s">
        <v>1161</v>
      </c>
      <c r="E179" s="176" t="s">
        <v>11</v>
      </c>
      <c r="F179" s="200" t="s">
        <v>1162</v>
      </c>
      <c r="G179" s="170"/>
      <c r="H179" s="233">
        <v>10000</v>
      </c>
    </row>
    <row r="180" spans="1:8" ht="93.75" x14ac:dyDescent="0.3">
      <c r="A180" s="189">
        <v>168</v>
      </c>
      <c r="B180" s="174" t="s">
        <v>1163</v>
      </c>
      <c r="C180" s="174" t="s">
        <v>1164</v>
      </c>
      <c r="D180" s="174" t="s">
        <v>1165</v>
      </c>
      <c r="E180" s="176" t="s">
        <v>11</v>
      </c>
      <c r="F180" s="200" t="s">
        <v>1166</v>
      </c>
      <c r="G180" s="170"/>
      <c r="H180" s="233">
        <v>10000</v>
      </c>
    </row>
    <row r="181" spans="1:8" ht="93.75" x14ac:dyDescent="0.3">
      <c r="A181" s="189">
        <v>169</v>
      </c>
      <c r="B181" s="174" t="s">
        <v>80</v>
      </c>
      <c r="C181" s="174" t="s">
        <v>1167</v>
      </c>
      <c r="D181" s="174" t="s">
        <v>1168</v>
      </c>
      <c r="E181" s="176" t="s">
        <v>11</v>
      </c>
      <c r="F181" s="200" t="s">
        <v>1169</v>
      </c>
      <c r="G181" s="170"/>
      <c r="H181" s="233">
        <v>10000</v>
      </c>
    </row>
    <row r="182" spans="1:8" ht="93.75" x14ac:dyDescent="0.3">
      <c r="A182" s="189">
        <v>170</v>
      </c>
      <c r="B182" s="174" t="s">
        <v>1170</v>
      </c>
      <c r="C182" s="174" t="s">
        <v>1171</v>
      </c>
      <c r="D182" s="174" t="s">
        <v>1172</v>
      </c>
      <c r="E182" s="176" t="s">
        <v>11</v>
      </c>
      <c r="F182" s="200" t="s">
        <v>1173</v>
      </c>
      <c r="G182" s="170"/>
      <c r="H182" s="233">
        <v>10000</v>
      </c>
    </row>
    <row r="183" spans="1:8" ht="93.75" x14ac:dyDescent="0.3">
      <c r="A183" s="189">
        <v>171</v>
      </c>
      <c r="B183" s="174" t="s">
        <v>1174</v>
      </c>
      <c r="C183" s="174" t="s">
        <v>1171</v>
      </c>
      <c r="D183" s="174" t="s">
        <v>1175</v>
      </c>
      <c r="E183" s="176" t="s">
        <v>11</v>
      </c>
      <c r="F183" s="200" t="s">
        <v>1176</v>
      </c>
      <c r="G183" s="170"/>
      <c r="H183" s="233">
        <v>4510</v>
      </c>
    </row>
    <row r="184" spans="1:8" ht="93.75" x14ac:dyDescent="0.3">
      <c r="A184" s="189">
        <v>172</v>
      </c>
      <c r="B184" s="174" t="s">
        <v>1177</v>
      </c>
      <c r="C184" s="174" t="s">
        <v>1171</v>
      </c>
      <c r="D184" s="174" t="s">
        <v>1178</v>
      </c>
      <c r="E184" s="176" t="s">
        <v>11</v>
      </c>
      <c r="F184" s="200" t="s">
        <v>1179</v>
      </c>
      <c r="G184" s="170"/>
      <c r="H184" s="233">
        <v>10000</v>
      </c>
    </row>
    <row r="185" spans="1:8" ht="93.75" x14ac:dyDescent="0.3">
      <c r="A185" s="189">
        <v>173</v>
      </c>
      <c r="B185" s="174" t="s">
        <v>1180</v>
      </c>
      <c r="C185" s="174" t="s">
        <v>1171</v>
      </c>
      <c r="D185" s="174" t="s">
        <v>1181</v>
      </c>
      <c r="E185" s="176" t="s">
        <v>11</v>
      </c>
      <c r="F185" s="200" t="s">
        <v>1182</v>
      </c>
      <c r="G185" s="170"/>
      <c r="H185" s="233">
        <v>10000</v>
      </c>
    </row>
    <row r="186" spans="1:8" ht="93.75" x14ac:dyDescent="0.3">
      <c r="A186" s="189">
        <v>174</v>
      </c>
      <c r="B186" s="174" t="s">
        <v>1183</v>
      </c>
      <c r="C186" s="174" t="s">
        <v>1164</v>
      </c>
      <c r="D186" s="174" t="s">
        <v>1184</v>
      </c>
      <c r="E186" s="176" t="s">
        <v>11</v>
      </c>
      <c r="F186" s="200" t="s">
        <v>1185</v>
      </c>
      <c r="G186" s="170"/>
      <c r="H186" s="233">
        <v>10000</v>
      </c>
    </row>
    <row r="187" spans="1:8" ht="112.5" x14ac:dyDescent="0.3">
      <c r="A187" s="189">
        <v>175</v>
      </c>
      <c r="B187" s="174" t="s">
        <v>1186</v>
      </c>
      <c r="C187" s="174" t="s">
        <v>1187</v>
      </c>
      <c r="D187" s="174" t="s">
        <v>1188</v>
      </c>
      <c r="E187" s="176" t="s">
        <v>11</v>
      </c>
      <c r="F187" s="200" t="s">
        <v>1189</v>
      </c>
      <c r="G187" s="170"/>
      <c r="H187" s="233">
        <v>10000</v>
      </c>
    </row>
    <row r="188" spans="1:8" ht="93.75" x14ac:dyDescent="0.3">
      <c r="A188" s="189">
        <v>176</v>
      </c>
      <c r="B188" s="174" t="s">
        <v>1190</v>
      </c>
      <c r="C188" s="174" t="s">
        <v>1191</v>
      </c>
      <c r="D188" s="174" t="s">
        <v>1192</v>
      </c>
      <c r="E188" s="176" t="s">
        <v>11</v>
      </c>
      <c r="F188" s="200" t="s">
        <v>1193</v>
      </c>
      <c r="G188" s="170"/>
      <c r="H188" s="233">
        <v>2000</v>
      </c>
    </row>
    <row r="189" spans="1:8" ht="93.75" x14ac:dyDescent="0.3">
      <c r="A189" s="189">
        <v>177</v>
      </c>
      <c r="B189" s="179" t="s">
        <v>871</v>
      </c>
      <c r="C189" s="174" t="s">
        <v>1194</v>
      </c>
      <c r="D189" s="174" t="s">
        <v>1195</v>
      </c>
      <c r="E189" s="176" t="s">
        <v>11</v>
      </c>
      <c r="F189" s="200" t="s">
        <v>1196</v>
      </c>
      <c r="G189" s="170"/>
      <c r="H189" s="233">
        <v>10000</v>
      </c>
    </row>
    <row r="190" spans="1:8" ht="93.75" x14ac:dyDescent="0.3">
      <c r="A190" s="189">
        <v>178</v>
      </c>
      <c r="B190" s="174" t="s">
        <v>1197</v>
      </c>
      <c r="C190" s="174" t="s">
        <v>1198</v>
      </c>
      <c r="D190" s="174" t="s">
        <v>1199</v>
      </c>
      <c r="E190" s="176" t="s">
        <v>11</v>
      </c>
      <c r="F190" s="200" t="s">
        <v>1200</v>
      </c>
      <c r="G190" s="170"/>
      <c r="H190" s="233">
        <v>10000</v>
      </c>
    </row>
    <row r="191" spans="1:8" ht="93.75" x14ac:dyDescent="0.3">
      <c r="A191" s="189">
        <v>179</v>
      </c>
      <c r="B191" s="174" t="s">
        <v>1201</v>
      </c>
      <c r="C191" s="174" t="s">
        <v>1194</v>
      </c>
      <c r="D191" s="174" t="s">
        <v>1202</v>
      </c>
      <c r="E191" s="176" t="s">
        <v>11</v>
      </c>
      <c r="F191" s="200" t="s">
        <v>1203</v>
      </c>
      <c r="G191" s="170"/>
      <c r="H191" s="233">
        <v>2000</v>
      </c>
    </row>
    <row r="192" spans="1:8" ht="93.75" x14ac:dyDescent="0.3">
      <c r="A192" s="189">
        <v>180</v>
      </c>
      <c r="B192" s="174" t="s">
        <v>1204</v>
      </c>
      <c r="C192" s="174" t="s">
        <v>1205</v>
      </c>
      <c r="D192" s="174" t="s">
        <v>1206</v>
      </c>
      <c r="E192" s="176" t="s">
        <v>11</v>
      </c>
      <c r="F192" s="200" t="s">
        <v>1207</v>
      </c>
      <c r="G192" s="170"/>
      <c r="H192" s="233">
        <v>10000</v>
      </c>
    </row>
    <row r="193" spans="1:8" ht="93.75" x14ac:dyDescent="0.3">
      <c r="A193" s="189">
        <v>181</v>
      </c>
      <c r="B193" s="174" t="s">
        <v>1208</v>
      </c>
      <c r="C193" s="174" t="s">
        <v>1209</v>
      </c>
      <c r="D193" s="174" t="s">
        <v>1210</v>
      </c>
      <c r="E193" s="176" t="s">
        <v>11</v>
      </c>
      <c r="F193" s="200" t="s">
        <v>1211</v>
      </c>
      <c r="G193" s="170"/>
      <c r="H193" s="233">
        <v>10000</v>
      </c>
    </row>
    <row r="194" spans="1:8" ht="93.75" x14ac:dyDescent="0.3">
      <c r="A194" s="189">
        <v>182</v>
      </c>
      <c r="B194" s="174" t="s">
        <v>1053</v>
      </c>
      <c r="C194" s="174" t="s">
        <v>1212</v>
      </c>
      <c r="D194" s="174" t="s">
        <v>1213</v>
      </c>
      <c r="E194" s="176" t="s">
        <v>11</v>
      </c>
      <c r="F194" s="200" t="s">
        <v>1214</v>
      </c>
      <c r="G194" s="170"/>
      <c r="H194" s="233">
        <v>2000</v>
      </c>
    </row>
    <row r="195" spans="1:8" ht="112.5" x14ac:dyDescent="0.3">
      <c r="A195" s="189">
        <v>183</v>
      </c>
      <c r="B195" s="174" t="s">
        <v>1215</v>
      </c>
      <c r="C195" s="174" t="s">
        <v>1157</v>
      </c>
      <c r="D195" s="174" t="s">
        <v>1216</v>
      </c>
      <c r="E195" s="176" t="s">
        <v>11</v>
      </c>
      <c r="F195" s="200" t="s">
        <v>1217</v>
      </c>
      <c r="G195" s="170"/>
      <c r="H195" s="233">
        <v>10000</v>
      </c>
    </row>
    <row r="196" spans="1:8" ht="93.75" x14ac:dyDescent="0.3">
      <c r="A196" s="189">
        <v>184</v>
      </c>
      <c r="B196" s="174" t="s">
        <v>690</v>
      </c>
      <c r="C196" s="174" t="s">
        <v>807</v>
      </c>
      <c r="D196" s="174" t="s">
        <v>1218</v>
      </c>
      <c r="E196" s="176" t="s">
        <v>11</v>
      </c>
      <c r="F196" s="200" t="s">
        <v>1211</v>
      </c>
      <c r="G196" s="170"/>
      <c r="H196" s="233">
        <v>10000</v>
      </c>
    </row>
    <row r="197" spans="1:8" ht="93.75" x14ac:dyDescent="0.3">
      <c r="A197" s="189">
        <v>185</v>
      </c>
      <c r="B197" s="174" t="s">
        <v>1219</v>
      </c>
      <c r="C197" s="174" t="s">
        <v>1205</v>
      </c>
      <c r="D197" s="174" t="s">
        <v>1220</v>
      </c>
      <c r="E197" s="176" t="s">
        <v>11</v>
      </c>
      <c r="F197" s="200" t="s">
        <v>1221</v>
      </c>
      <c r="G197" s="170"/>
      <c r="H197" s="233">
        <v>10000</v>
      </c>
    </row>
    <row r="198" spans="1:8" ht="93.75" x14ac:dyDescent="0.3">
      <c r="A198" s="189">
        <v>186</v>
      </c>
      <c r="B198" s="174" t="s">
        <v>1222</v>
      </c>
      <c r="C198" s="174" t="s">
        <v>1205</v>
      </c>
      <c r="D198" s="174" t="s">
        <v>1223</v>
      </c>
      <c r="E198" s="176" t="s">
        <v>11</v>
      </c>
      <c r="F198" s="200" t="s">
        <v>1224</v>
      </c>
      <c r="G198" s="170"/>
      <c r="H198" s="233">
        <v>10000</v>
      </c>
    </row>
    <row r="199" spans="1:8" ht="93.75" x14ac:dyDescent="0.3">
      <c r="A199" s="189">
        <v>187</v>
      </c>
      <c r="B199" s="174" t="s">
        <v>1225</v>
      </c>
      <c r="C199" s="174" t="s">
        <v>1226</v>
      </c>
      <c r="D199" s="174" t="s">
        <v>1227</v>
      </c>
      <c r="E199" s="176" t="s">
        <v>11</v>
      </c>
      <c r="F199" s="200" t="s">
        <v>1228</v>
      </c>
      <c r="G199" s="170"/>
      <c r="H199" s="233">
        <v>1000</v>
      </c>
    </row>
    <row r="200" spans="1:8" ht="93.75" x14ac:dyDescent="0.3">
      <c r="A200" s="189">
        <v>188</v>
      </c>
      <c r="B200" s="174" t="s">
        <v>1229</v>
      </c>
      <c r="C200" s="174" t="s">
        <v>807</v>
      </c>
      <c r="D200" s="174" t="s">
        <v>1230</v>
      </c>
      <c r="E200" s="176" t="s">
        <v>11</v>
      </c>
      <c r="F200" s="200" t="s">
        <v>1231</v>
      </c>
      <c r="G200" s="170"/>
      <c r="H200" s="233">
        <v>2655</v>
      </c>
    </row>
    <row r="201" spans="1:8" ht="93.75" x14ac:dyDescent="0.3">
      <c r="A201" s="189">
        <v>189</v>
      </c>
      <c r="B201" s="174" t="s">
        <v>1232</v>
      </c>
      <c r="C201" s="174" t="s">
        <v>807</v>
      </c>
      <c r="D201" s="174" t="s">
        <v>1233</v>
      </c>
      <c r="E201" s="176" t="s">
        <v>11</v>
      </c>
      <c r="F201" s="200" t="s">
        <v>1234</v>
      </c>
      <c r="G201" s="170"/>
      <c r="H201" s="233">
        <v>10000</v>
      </c>
    </row>
    <row r="202" spans="1:8" ht="93.75" x14ac:dyDescent="0.3">
      <c r="A202" s="189">
        <v>190</v>
      </c>
      <c r="B202" s="174" t="s">
        <v>1235</v>
      </c>
      <c r="C202" s="174" t="s">
        <v>1236</v>
      </c>
      <c r="D202" s="174" t="s">
        <v>1237</v>
      </c>
      <c r="E202" s="176" t="s">
        <v>11</v>
      </c>
      <c r="F202" s="200" t="s">
        <v>1238</v>
      </c>
      <c r="G202" s="170"/>
      <c r="H202" s="233">
        <v>10000</v>
      </c>
    </row>
    <row r="203" spans="1:8" ht="112.5" x14ac:dyDescent="0.3">
      <c r="A203" s="189">
        <v>191</v>
      </c>
      <c r="B203" s="174" t="s">
        <v>1239</v>
      </c>
      <c r="C203" s="174" t="s">
        <v>1164</v>
      </c>
      <c r="D203" s="174" t="s">
        <v>1240</v>
      </c>
      <c r="E203" s="176" t="s">
        <v>11</v>
      </c>
      <c r="F203" s="200" t="s">
        <v>1241</v>
      </c>
      <c r="G203" s="170"/>
      <c r="H203" s="233">
        <v>10000</v>
      </c>
    </row>
    <row r="204" spans="1:8" ht="93.75" x14ac:dyDescent="0.3">
      <c r="A204" s="189">
        <v>192</v>
      </c>
      <c r="B204" s="174" t="s">
        <v>1242</v>
      </c>
      <c r="C204" s="174" t="s">
        <v>1157</v>
      </c>
      <c r="D204" s="174" t="s">
        <v>1243</v>
      </c>
      <c r="E204" s="176" t="s">
        <v>11</v>
      </c>
      <c r="F204" s="200" t="s">
        <v>1244</v>
      </c>
      <c r="G204" s="170"/>
      <c r="H204" s="233">
        <v>1000</v>
      </c>
    </row>
    <row r="205" spans="1:8" ht="93.75" x14ac:dyDescent="0.3">
      <c r="A205" s="189">
        <v>193</v>
      </c>
      <c r="B205" s="174" t="s">
        <v>1245</v>
      </c>
      <c r="C205" s="174" t="s">
        <v>64</v>
      </c>
      <c r="D205" s="174" t="s">
        <v>1246</v>
      </c>
      <c r="E205" s="176" t="s">
        <v>11</v>
      </c>
      <c r="F205" s="200" t="s">
        <v>1238</v>
      </c>
      <c r="G205" s="170"/>
      <c r="H205" s="233">
        <v>10000</v>
      </c>
    </row>
    <row r="206" spans="1:8" ht="93.75" x14ac:dyDescent="0.3">
      <c r="A206" s="189">
        <v>194</v>
      </c>
      <c r="B206" s="174" t="s">
        <v>879</v>
      </c>
      <c r="C206" s="174" t="s">
        <v>807</v>
      </c>
      <c r="D206" s="174" t="s">
        <v>1247</v>
      </c>
      <c r="E206" s="176" t="s">
        <v>11</v>
      </c>
      <c r="F206" s="200" t="s">
        <v>1244</v>
      </c>
      <c r="G206" s="170"/>
      <c r="H206" s="233">
        <v>2000</v>
      </c>
    </row>
    <row r="207" spans="1:8" ht="93.75" x14ac:dyDescent="0.3">
      <c r="A207" s="189">
        <v>195</v>
      </c>
      <c r="B207" s="174" t="s">
        <v>1248</v>
      </c>
      <c r="C207" s="174" t="s">
        <v>1164</v>
      </c>
      <c r="D207" s="174" t="s">
        <v>1249</v>
      </c>
      <c r="E207" s="176" t="s">
        <v>11</v>
      </c>
      <c r="F207" s="200" t="s">
        <v>1250</v>
      </c>
      <c r="G207" s="170"/>
      <c r="H207" s="233">
        <v>10000</v>
      </c>
    </row>
    <row r="208" spans="1:8" ht="93.75" x14ac:dyDescent="0.3">
      <c r="A208" s="189">
        <v>196</v>
      </c>
      <c r="B208" s="174" t="s">
        <v>1251</v>
      </c>
      <c r="C208" s="174" t="s">
        <v>407</v>
      </c>
      <c r="D208" s="174" t="s">
        <v>1252</v>
      </c>
      <c r="E208" s="176" t="s">
        <v>11</v>
      </c>
      <c r="F208" s="200" t="s">
        <v>1253</v>
      </c>
      <c r="G208" s="170"/>
      <c r="H208" s="233">
        <v>10000</v>
      </c>
    </row>
    <row r="209" spans="1:8" ht="93.75" x14ac:dyDescent="0.3">
      <c r="A209" s="189">
        <v>197</v>
      </c>
      <c r="B209" s="174" t="s">
        <v>1254</v>
      </c>
      <c r="C209" s="174" t="s">
        <v>1255</v>
      </c>
      <c r="D209" s="174" t="s">
        <v>1256</v>
      </c>
      <c r="E209" s="176" t="s">
        <v>11</v>
      </c>
      <c r="F209" s="200" t="s">
        <v>1257</v>
      </c>
      <c r="G209" s="170"/>
      <c r="H209" s="233">
        <v>2000</v>
      </c>
    </row>
    <row r="210" spans="1:8" ht="93.75" x14ac:dyDescent="0.3">
      <c r="A210" s="189">
        <v>198</v>
      </c>
      <c r="B210" s="174" t="s">
        <v>1258</v>
      </c>
      <c r="C210" s="174" t="s">
        <v>407</v>
      </c>
      <c r="D210" s="174" t="s">
        <v>1259</v>
      </c>
      <c r="E210" s="176" t="s">
        <v>11</v>
      </c>
      <c r="F210" s="200" t="s">
        <v>1260</v>
      </c>
      <c r="G210" s="170"/>
      <c r="H210" s="233">
        <v>4510</v>
      </c>
    </row>
    <row r="211" spans="1:8" ht="93.75" x14ac:dyDescent="0.3">
      <c r="A211" s="189">
        <v>199</v>
      </c>
      <c r="B211" s="174" t="s">
        <v>1261</v>
      </c>
      <c r="C211" s="174" t="s">
        <v>1157</v>
      </c>
      <c r="D211" s="157" t="s">
        <v>1262</v>
      </c>
      <c r="E211" s="176" t="s">
        <v>11</v>
      </c>
      <c r="F211" s="174" t="s">
        <v>1263</v>
      </c>
      <c r="G211" s="170"/>
      <c r="H211" s="233">
        <v>2000</v>
      </c>
    </row>
    <row r="212" spans="1:8" ht="93.75" x14ac:dyDescent="0.3">
      <c r="A212" s="189">
        <v>200</v>
      </c>
      <c r="B212" s="179" t="s">
        <v>743</v>
      </c>
      <c r="C212" s="174" t="s">
        <v>807</v>
      </c>
      <c r="D212" s="174" t="s">
        <v>1264</v>
      </c>
      <c r="E212" s="176" t="s">
        <v>11</v>
      </c>
      <c r="F212" s="174" t="s">
        <v>1265</v>
      </c>
      <c r="G212" s="170"/>
      <c r="H212" s="233">
        <v>2000</v>
      </c>
    </row>
    <row r="213" spans="1:8" ht="112.5" x14ac:dyDescent="0.3">
      <c r="A213" s="189">
        <v>201</v>
      </c>
      <c r="B213" s="179" t="s">
        <v>1266</v>
      </c>
      <c r="C213" s="174" t="s">
        <v>1255</v>
      </c>
      <c r="D213" s="174" t="s">
        <v>1267</v>
      </c>
      <c r="E213" s="176" t="s">
        <v>11</v>
      </c>
      <c r="F213" s="174" t="s">
        <v>1268</v>
      </c>
      <c r="G213" s="170"/>
      <c r="H213" s="233">
        <v>2000</v>
      </c>
    </row>
    <row r="214" spans="1:8" ht="93.75" x14ac:dyDescent="0.3">
      <c r="A214" s="189">
        <v>202</v>
      </c>
      <c r="B214" s="174" t="s">
        <v>1269</v>
      </c>
      <c r="C214" s="174" t="s">
        <v>807</v>
      </c>
      <c r="D214" s="174" t="s">
        <v>1270</v>
      </c>
      <c r="E214" s="176" t="s">
        <v>11</v>
      </c>
      <c r="F214" s="174" t="s">
        <v>1271</v>
      </c>
      <c r="G214" s="170"/>
      <c r="H214" s="233">
        <v>2000</v>
      </c>
    </row>
    <row r="215" spans="1:8" ht="112.5" x14ac:dyDescent="0.3">
      <c r="A215" s="189">
        <v>203</v>
      </c>
      <c r="B215" s="174" t="s">
        <v>657</v>
      </c>
      <c r="C215" s="174" t="s">
        <v>807</v>
      </c>
      <c r="D215" s="174" t="s">
        <v>1272</v>
      </c>
      <c r="E215" s="176" t="s">
        <v>11</v>
      </c>
      <c r="F215" s="174" t="s">
        <v>1273</v>
      </c>
      <c r="G215" s="170"/>
      <c r="H215" s="233">
        <v>10000</v>
      </c>
    </row>
    <row r="216" spans="1:8" ht="112.5" x14ac:dyDescent="0.3">
      <c r="A216" s="189">
        <v>204</v>
      </c>
      <c r="B216" s="174" t="s">
        <v>1274</v>
      </c>
      <c r="C216" s="174" t="s">
        <v>1164</v>
      </c>
      <c r="D216" s="174" t="s">
        <v>1275</v>
      </c>
      <c r="E216" s="176" t="s">
        <v>11</v>
      </c>
      <c r="F216" s="174" t="s">
        <v>1276</v>
      </c>
      <c r="G216" s="170"/>
      <c r="H216" s="233">
        <v>10000</v>
      </c>
    </row>
    <row r="217" spans="1:8" ht="93.75" x14ac:dyDescent="0.3">
      <c r="A217" s="189">
        <v>205</v>
      </c>
      <c r="B217" s="174" t="s">
        <v>1277</v>
      </c>
      <c r="C217" s="174" t="s">
        <v>407</v>
      </c>
      <c r="D217" s="174" t="s">
        <v>1278</v>
      </c>
      <c r="E217" s="176" t="s">
        <v>11</v>
      </c>
      <c r="F217" s="174" t="s">
        <v>1279</v>
      </c>
      <c r="G217" s="170"/>
      <c r="H217" s="233">
        <v>10000</v>
      </c>
    </row>
    <row r="218" spans="1:8" ht="93.75" x14ac:dyDescent="0.3">
      <c r="A218" s="189">
        <v>206</v>
      </c>
      <c r="B218" s="174" t="s">
        <v>660</v>
      </c>
      <c r="C218" s="174" t="s">
        <v>1280</v>
      </c>
      <c r="D218" s="174" t="s">
        <v>1281</v>
      </c>
      <c r="E218" s="176" t="s">
        <v>11</v>
      </c>
      <c r="F218" s="174" t="s">
        <v>1282</v>
      </c>
      <c r="G218" s="170"/>
      <c r="H218" s="233">
        <v>10000</v>
      </c>
    </row>
    <row r="219" spans="1:8" ht="93.75" x14ac:dyDescent="0.3">
      <c r="A219" s="189">
        <v>207</v>
      </c>
      <c r="B219" s="174" t="s">
        <v>1283</v>
      </c>
      <c r="C219" s="174" t="s">
        <v>1157</v>
      </c>
      <c r="D219" s="174" t="s">
        <v>1284</v>
      </c>
      <c r="E219" s="176" t="s">
        <v>11</v>
      </c>
      <c r="F219" s="174" t="s">
        <v>1285</v>
      </c>
      <c r="G219" s="170"/>
      <c r="H219" s="233">
        <v>1000</v>
      </c>
    </row>
    <row r="220" spans="1:8" ht="93.75" x14ac:dyDescent="0.3">
      <c r="A220" s="189">
        <v>208</v>
      </c>
      <c r="B220" s="219" t="s">
        <v>1286</v>
      </c>
      <c r="C220" s="174" t="s">
        <v>407</v>
      </c>
      <c r="D220" s="157" t="s">
        <v>1287</v>
      </c>
      <c r="E220" s="176" t="s">
        <v>11</v>
      </c>
      <c r="F220" s="174" t="s">
        <v>1288</v>
      </c>
      <c r="G220" s="170"/>
      <c r="H220" s="233">
        <v>10000</v>
      </c>
    </row>
    <row r="221" spans="1:8" ht="93.75" x14ac:dyDescent="0.3">
      <c r="A221" s="189">
        <v>209</v>
      </c>
      <c r="B221" s="219" t="s">
        <v>1289</v>
      </c>
      <c r="C221" s="174" t="s">
        <v>1164</v>
      </c>
      <c r="D221" s="174" t="s">
        <v>1290</v>
      </c>
      <c r="E221" s="176" t="s">
        <v>11</v>
      </c>
      <c r="F221" s="174" t="s">
        <v>1285</v>
      </c>
      <c r="G221" s="170"/>
      <c r="H221" s="233">
        <v>10000</v>
      </c>
    </row>
    <row r="222" spans="1:8" ht="93.75" x14ac:dyDescent="0.3">
      <c r="A222" s="189">
        <v>210</v>
      </c>
      <c r="B222" s="220" t="s">
        <v>1291</v>
      </c>
      <c r="C222" s="174" t="s">
        <v>1292</v>
      </c>
      <c r="D222" s="174" t="s">
        <v>1293</v>
      </c>
      <c r="E222" s="176" t="s">
        <v>11</v>
      </c>
      <c r="F222" s="174" t="s">
        <v>1294</v>
      </c>
      <c r="G222" s="170"/>
      <c r="H222" s="233">
        <v>10000</v>
      </c>
    </row>
    <row r="223" spans="1:8" ht="112.5" x14ac:dyDescent="0.3">
      <c r="A223" s="189">
        <v>211</v>
      </c>
      <c r="B223" s="174" t="s">
        <v>1295</v>
      </c>
      <c r="C223" s="174" t="s">
        <v>1164</v>
      </c>
      <c r="D223" s="174" t="s">
        <v>1296</v>
      </c>
      <c r="E223" s="176" t="s">
        <v>11</v>
      </c>
      <c r="F223" s="174" t="s">
        <v>1285</v>
      </c>
      <c r="G223" s="170"/>
      <c r="H223" s="233">
        <v>10000</v>
      </c>
    </row>
    <row r="224" spans="1:8" ht="93.75" x14ac:dyDescent="0.3">
      <c r="A224" s="189">
        <v>212</v>
      </c>
      <c r="B224" s="219" t="s">
        <v>1297</v>
      </c>
      <c r="C224" s="174" t="s">
        <v>1280</v>
      </c>
      <c r="D224" s="174" t="s">
        <v>1298</v>
      </c>
      <c r="E224" s="176" t="s">
        <v>11</v>
      </c>
      <c r="F224" s="174" t="s">
        <v>1299</v>
      </c>
      <c r="G224" s="170"/>
      <c r="H224" s="233">
        <v>2000</v>
      </c>
    </row>
    <row r="225" spans="1:8" ht="93.75" x14ac:dyDescent="0.3">
      <c r="A225" s="189">
        <v>213</v>
      </c>
      <c r="B225" s="219" t="s">
        <v>1300</v>
      </c>
      <c r="C225" s="174" t="s">
        <v>407</v>
      </c>
      <c r="D225" s="174" t="s">
        <v>1301</v>
      </c>
      <c r="E225" s="176" t="s">
        <v>11</v>
      </c>
      <c r="F225" s="174" t="s">
        <v>1302</v>
      </c>
      <c r="G225" s="170"/>
      <c r="H225" s="233">
        <v>10000</v>
      </c>
    </row>
    <row r="226" spans="1:8" ht="93.75" x14ac:dyDescent="0.3">
      <c r="A226" s="189">
        <v>214</v>
      </c>
      <c r="B226" s="219" t="s">
        <v>1303</v>
      </c>
      <c r="C226" s="193" t="s">
        <v>791</v>
      </c>
      <c r="D226" s="174" t="s">
        <v>1304</v>
      </c>
      <c r="E226" s="176" t="s">
        <v>11</v>
      </c>
      <c r="F226" s="174" t="s">
        <v>1305</v>
      </c>
      <c r="G226" s="170"/>
      <c r="H226" s="233">
        <v>10000</v>
      </c>
    </row>
    <row r="227" spans="1:8" ht="93.75" x14ac:dyDescent="0.3">
      <c r="A227" s="189">
        <v>215</v>
      </c>
      <c r="B227" s="219" t="s">
        <v>1306</v>
      </c>
      <c r="C227" s="174" t="s">
        <v>1164</v>
      </c>
      <c r="D227" s="174" t="s">
        <v>1307</v>
      </c>
      <c r="E227" s="176" t="s">
        <v>11</v>
      </c>
      <c r="F227" s="174" t="s">
        <v>1305</v>
      </c>
      <c r="G227" s="170"/>
      <c r="H227" s="233">
        <v>10000</v>
      </c>
    </row>
    <row r="228" spans="1:8" ht="93.75" x14ac:dyDescent="0.3">
      <c r="A228" s="189">
        <v>216</v>
      </c>
      <c r="B228" s="221" t="s">
        <v>1308</v>
      </c>
      <c r="C228" s="193" t="s">
        <v>791</v>
      </c>
      <c r="D228" s="174" t="s">
        <v>1309</v>
      </c>
      <c r="E228" s="176" t="s">
        <v>11</v>
      </c>
      <c r="F228" s="174" t="s">
        <v>1310</v>
      </c>
      <c r="G228" s="170"/>
      <c r="H228" s="233">
        <v>10000</v>
      </c>
    </row>
    <row r="229" spans="1:8" ht="93.75" x14ac:dyDescent="0.3">
      <c r="A229" s="189">
        <v>217</v>
      </c>
      <c r="B229" s="174" t="s">
        <v>779</v>
      </c>
      <c r="C229" s="174" t="s">
        <v>807</v>
      </c>
      <c r="D229" s="174" t="s">
        <v>1311</v>
      </c>
      <c r="E229" s="176" t="s">
        <v>11</v>
      </c>
      <c r="F229" s="174" t="s">
        <v>1312</v>
      </c>
      <c r="G229" s="170"/>
      <c r="H229" s="233">
        <v>10000</v>
      </c>
    </row>
    <row r="230" spans="1:8" ht="93.75" x14ac:dyDescent="0.3">
      <c r="A230" s="189">
        <v>218</v>
      </c>
      <c r="B230" s="219" t="s">
        <v>1313</v>
      </c>
      <c r="C230" s="174" t="s">
        <v>1164</v>
      </c>
      <c r="D230" s="174" t="s">
        <v>1314</v>
      </c>
      <c r="E230" s="176" t="s">
        <v>11</v>
      </c>
      <c r="F230" s="174" t="s">
        <v>1315</v>
      </c>
      <c r="G230" s="170"/>
      <c r="H230" s="233">
        <v>10000</v>
      </c>
    </row>
    <row r="231" spans="1:8" ht="93.75" x14ac:dyDescent="0.3">
      <c r="A231" s="189">
        <v>219</v>
      </c>
      <c r="B231" s="219" t="s">
        <v>1316</v>
      </c>
      <c r="C231" s="174" t="s">
        <v>407</v>
      </c>
      <c r="D231" s="174" t="s">
        <v>1317</v>
      </c>
      <c r="E231" s="176" t="s">
        <v>11</v>
      </c>
      <c r="F231" s="174" t="s">
        <v>1315</v>
      </c>
      <c r="G231" s="170"/>
      <c r="H231" s="233">
        <v>10000</v>
      </c>
    </row>
    <row r="232" spans="1:8" ht="93.75" x14ac:dyDescent="0.3">
      <c r="A232" s="189">
        <v>220</v>
      </c>
      <c r="B232" s="174" t="s">
        <v>1318</v>
      </c>
      <c r="C232" s="174" t="s">
        <v>1319</v>
      </c>
      <c r="D232" s="220" t="s">
        <v>1320</v>
      </c>
      <c r="E232" s="176" t="s">
        <v>11</v>
      </c>
      <c r="F232" s="174" t="s">
        <v>1321</v>
      </c>
      <c r="G232" s="170"/>
      <c r="H232" s="233">
        <v>10000</v>
      </c>
    </row>
    <row r="233" spans="1:8" ht="93.75" x14ac:dyDescent="0.3">
      <c r="A233" s="189">
        <v>221</v>
      </c>
      <c r="B233" s="174" t="s">
        <v>1322</v>
      </c>
      <c r="C233" s="174" t="s">
        <v>807</v>
      </c>
      <c r="D233" s="174" t="s">
        <v>1323</v>
      </c>
      <c r="E233" s="176" t="s">
        <v>11</v>
      </c>
      <c r="F233" s="174" t="s">
        <v>1324</v>
      </c>
      <c r="G233" s="170"/>
      <c r="H233" s="233">
        <v>10000</v>
      </c>
    </row>
    <row r="234" spans="1:8" ht="93.75" x14ac:dyDescent="0.3">
      <c r="A234" s="189">
        <v>222</v>
      </c>
      <c r="B234" s="174" t="s">
        <v>1325</v>
      </c>
      <c r="C234" s="174" t="s">
        <v>407</v>
      </c>
      <c r="D234" s="174" t="s">
        <v>1326</v>
      </c>
      <c r="E234" s="176" t="s">
        <v>11</v>
      </c>
      <c r="F234" s="174" t="s">
        <v>1327</v>
      </c>
      <c r="G234" s="170"/>
      <c r="H234" s="233">
        <v>10000</v>
      </c>
    </row>
    <row r="235" spans="1:8" ht="93.75" x14ac:dyDescent="0.3">
      <c r="A235" s="189">
        <v>223</v>
      </c>
      <c r="B235" s="174" t="s">
        <v>1328</v>
      </c>
      <c r="C235" s="174" t="s">
        <v>407</v>
      </c>
      <c r="D235" s="174" t="s">
        <v>1329</v>
      </c>
      <c r="E235" s="176" t="s">
        <v>11</v>
      </c>
      <c r="F235" s="174" t="s">
        <v>1327</v>
      </c>
      <c r="G235" s="170"/>
      <c r="H235" s="233">
        <v>10000</v>
      </c>
    </row>
    <row r="236" spans="1:8" ht="93.75" x14ac:dyDescent="0.3">
      <c r="A236" s="189">
        <v>224</v>
      </c>
      <c r="B236" s="193" t="s">
        <v>1330</v>
      </c>
      <c r="C236" s="174" t="s">
        <v>807</v>
      </c>
      <c r="D236" s="174" t="s">
        <v>1331</v>
      </c>
      <c r="E236" s="176" t="s">
        <v>11</v>
      </c>
      <c r="F236" s="174" t="s">
        <v>1332</v>
      </c>
      <c r="G236" s="170"/>
      <c r="H236" s="233">
        <v>10000</v>
      </c>
    </row>
    <row r="237" spans="1:8" ht="93.75" x14ac:dyDescent="0.3">
      <c r="A237" s="189">
        <v>225</v>
      </c>
      <c r="B237" s="174" t="s">
        <v>1051</v>
      </c>
      <c r="C237" s="174" t="s">
        <v>807</v>
      </c>
      <c r="D237" s="174" t="s">
        <v>1333</v>
      </c>
      <c r="E237" s="176" t="s">
        <v>11</v>
      </c>
      <c r="F237" s="174" t="s">
        <v>1334</v>
      </c>
      <c r="G237" s="170"/>
      <c r="H237" s="233">
        <v>10000</v>
      </c>
    </row>
    <row r="238" spans="1:8" ht="93.75" x14ac:dyDescent="0.3">
      <c r="A238" s="189">
        <v>226</v>
      </c>
      <c r="B238" s="174" t="s">
        <v>1335</v>
      </c>
      <c r="C238" s="174" t="s">
        <v>407</v>
      </c>
      <c r="D238" s="174" t="s">
        <v>1336</v>
      </c>
      <c r="E238" s="176" t="s">
        <v>11</v>
      </c>
      <c r="F238" s="174" t="s">
        <v>1337</v>
      </c>
      <c r="G238" s="170"/>
      <c r="H238" s="233">
        <v>10000</v>
      </c>
    </row>
    <row r="239" spans="1:8" ht="93.75" x14ac:dyDescent="0.3">
      <c r="A239" s="189">
        <v>227</v>
      </c>
      <c r="B239" s="174" t="s">
        <v>1338</v>
      </c>
      <c r="C239" s="174" t="s">
        <v>407</v>
      </c>
      <c r="D239" s="175" t="s">
        <v>1339</v>
      </c>
      <c r="E239" s="176" t="s">
        <v>11</v>
      </c>
      <c r="F239" s="174" t="s">
        <v>1340</v>
      </c>
      <c r="G239" s="170"/>
      <c r="H239" s="233">
        <v>10000</v>
      </c>
    </row>
    <row r="240" spans="1:8" ht="93.75" x14ac:dyDescent="0.3">
      <c r="A240" s="189">
        <v>228</v>
      </c>
      <c r="B240" s="174" t="s">
        <v>1341</v>
      </c>
      <c r="C240" s="174" t="s">
        <v>1164</v>
      </c>
      <c r="D240" s="174" t="s">
        <v>1342</v>
      </c>
      <c r="E240" s="176" t="s">
        <v>11</v>
      </c>
      <c r="F240" s="174" t="s">
        <v>1343</v>
      </c>
      <c r="G240" s="170"/>
      <c r="H240" s="233">
        <v>10000</v>
      </c>
    </row>
    <row r="241" spans="1:8" ht="93.75" x14ac:dyDescent="0.3">
      <c r="A241" s="189">
        <v>229</v>
      </c>
      <c r="B241" s="219" t="s">
        <v>1344</v>
      </c>
      <c r="C241" s="174" t="s">
        <v>407</v>
      </c>
      <c r="D241" s="174" t="s">
        <v>1345</v>
      </c>
      <c r="E241" s="176" t="s">
        <v>11</v>
      </c>
      <c r="F241" s="174" t="s">
        <v>1346</v>
      </c>
      <c r="G241" s="170"/>
      <c r="H241" s="233">
        <v>10000</v>
      </c>
    </row>
    <row r="242" spans="1:8" ht="93.75" x14ac:dyDescent="0.3">
      <c r="A242" s="189">
        <v>230</v>
      </c>
      <c r="B242" s="219" t="s">
        <v>1347</v>
      </c>
      <c r="C242" s="174" t="s">
        <v>1348</v>
      </c>
      <c r="D242" s="157" t="s">
        <v>1349</v>
      </c>
      <c r="E242" s="176" t="s">
        <v>11</v>
      </c>
      <c r="F242" s="174" t="s">
        <v>1350</v>
      </c>
      <c r="G242" s="170"/>
      <c r="H242" s="233">
        <v>1000</v>
      </c>
    </row>
    <row r="243" spans="1:8" ht="93.75" x14ac:dyDescent="0.3">
      <c r="A243" s="189">
        <v>231</v>
      </c>
      <c r="B243" s="219" t="s">
        <v>1351</v>
      </c>
      <c r="C243" s="174" t="s">
        <v>807</v>
      </c>
      <c r="D243" s="174" t="s">
        <v>1352</v>
      </c>
      <c r="E243" s="176" t="s">
        <v>11</v>
      </c>
      <c r="F243" s="174" t="s">
        <v>1353</v>
      </c>
      <c r="G243" s="170"/>
      <c r="H243" s="233">
        <v>2000</v>
      </c>
    </row>
    <row r="244" spans="1:8" ht="93.75" x14ac:dyDescent="0.3">
      <c r="A244" s="189">
        <v>232</v>
      </c>
      <c r="B244" s="219" t="s">
        <v>1354</v>
      </c>
      <c r="C244" s="193" t="s">
        <v>791</v>
      </c>
      <c r="D244" s="174" t="s">
        <v>1355</v>
      </c>
      <c r="E244" s="176" t="s">
        <v>11</v>
      </c>
      <c r="F244" s="174" t="s">
        <v>1356</v>
      </c>
      <c r="G244" s="170"/>
      <c r="H244" s="233">
        <v>10000</v>
      </c>
    </row>
    <row r="245" spans="1:8" ht="93.75" x14ac:dyDescent="0.3">
      <c r="A245" s="189">
        <v>233</v>
      </c>
      <c r="B245" s="174" t="s">
        <v>1357</v>
      </c>
      <c r="C245" s="174" t="s">
        <v>1171</v>
      </c>
      <c r="D245" s="174" t="s">
        <v>1358</v>
      </c>
      <c r="E245" s="176" t="s">
        <v>11</v>
      </c>
      <c r="F245" s="174" t="s">
        <v>1359</v>
      </c>
      <c r="G245" s="170"/>
      <c r="H245" s="233">
        <v>10000</v>
      </c>
    </row>
    <row r="246" spans="1:8" ht="93.75" x14ac:dyDescent="0.3">
      <c r="A246" s="189">
        <v>234</v>
      </c>
      <c r="B246" s="219" t="s">
        <v>1360</v>
      </c>
      <c r="C246" s="174" t="s">
        <v>1171</v>
      </c>
      <c r="D246" s="174" t="s">
        <v>1361</v>
      </c>
      <c r="E246" s="176" t="s">
        <v>11</v>
      </c>
      <c r="F246" s="174" t="s">
        <v>1362</v>
      </c>
      <c r="G246" s="170"/>
      <c r="H246" s="233">
        <v>10000</v>
      </c>
    </row>
    <row r="247" spans="1:8" ht="93.75" x14ac:dyDescent="0.3">
      <c r="A247" s="189">
        <v>235</v>
      </c>
      <c r="B247" s="219" t="s">
        <v>1363</v>
      </c>
      <c r="C247" s="174" t="s">
        <v>1171</v>
      </c>
      <c r="D247" s="174" t="s">
        <v>1364</v>
      </c>
      <c r="E247" s="176" t="s">
        <v>11</v>
      </c>
      <c r="F247" s="174" t="s">
        <v>1362</v>
      </c>
      <c r="G247" s="170"/>
      <c r="H247" s="233">
        <v>10000</v>
      </c>
    </row>
    <row r="248" spans="1:8" ht="93.75" x14ac:dyDescent="0.3">
      <c r="A248" s="189">
        <v>236</v>
      </c>
      <c r="B248" s="219" t="s">
        <v>1365</v>
      </c>
      <c r="C248" s="174" t="s">
        <v>1171</v>
      </c>
      <c r="D248" s="174" t="s">
        <v>1366</v>
      </c>
      <c r="E248" s="176" t="s">
        <v>11</v>
      </c>
      <c r="F248" s="174" t="s">
        <v>1367</v>
      </c>
      <c r="G248" s="170"/>
      <c r="H248" s="233">
        <v>10000</v>
      </c>
    </row>
    <row r="249" spans="1:8" ht="93.75" x14ac:dyDescent="0.3">
      <c r="A249" s="189">
        <v>237</v>
      </c>
      <c r="B249" s="219" t="s">
        <v>1368</v>
      </c>
      <c r="C249" s="174" t="s">
        <v>1164</v>
      </c>
      <c r="D249" s="174" t="s">
        <v>1369</v>
      </c>
      <c r="E249" s="176" t="s">
        <v>11</v>
      </c>
      <c r="F249" s="174" t="s">
        <v>1370</v>
      </c>
      <c r="G249" s="170"/>
      <c r="H249" s="233">
        <v>10000</v>
      </c>
    </row>
    <row r="250" spans="1:8" ht="93.75" x14ac:dyDescent="0.3">
      <c r="A250" s="189">
        <v>238</v>
      </c>
      <c r="B250" s="174" t="s">
        <v>1371</v>
      </c>
      <c r="C250" s="174" t="s">
        <v>807</v>
      </c>
      <c r="D250" s="174" t="s">
        <v>1372</v>
      </c>
      <c r="E250" s="176" t="s">
        <v>11</v>
      </c>
      <c r="F250" s="174" t="s">
        <v>1370</v>
      </c>
      <c r="G250" s="170"/>
      <c r="H250" s="233">
        <v>2655</v>
      </c>
    </row>
    <row r="251" spans="1:8" ht="93.75" x14ac:dyDescent="0.3">
      <c r="A251" s="189">
        <v>239</v>
      </c>
      <c r="B251" s="219" t="s">
        <v>1297</v>
      </c>
      <c r="C251" s="174" t="s">
        <v>1373</v>
      </c>
      <c r="D251" s="174" t="s">
        <v>1374</v>
      </c>
      <c r="E251" s="176" t="s">
        <v>11</v>
      </c>
      <c r="F251" s="174" t="s">
        <v>1375</v>
      </c>
      <c r="G251" s="170"/>
      <c r="H251" s="233">
        <v>1000</v>
      </c>
    </row>
    <row r="252" spans="1:8" ht="93.75" x14ac:dyDescent="0.3">
      <c r="A252" s="189">
        <v>240</v>
      </c>
      <c r="B252" s="174" t="s">
        <v>1376</v>
      </c>
      <c r="C252" s="174" t="s">
        <v>1164</v>
      </c>
      <c r="D252" s="220" t="s">
        <v>1377</v>
      </c>
      <c r="E252" s="176" t="s">
        <v>11</v>
      </c>
      <c r="F252" s="174" t="s">
        <v>1378</v>
      </c>
      <c r="G252" s="170"/>
      <c r="H252" s="233">
        <v>10000</v>
      </c>
    </row>
    <row r="253" spans="1:8" ht="93.75" x14ac:dyDescent="0.3">
      <c r="A253" s="189">
        <v>241</v>
      </c>
      <c r="B253" s="174" t="s">
        <v>1379</v>
      </c>
      <c r="C253" s="174" t="s">
        <v>407</v>
      </c>
      <c r="D253" s="174" t="s">
        <v>1380</v>
      </c>
      <c r="E253" s="176" t="s">
        <v>11</v>
      </c>
      <c r="F253" s="174" t="s">
        <v>1381</v>
      </c>
      <c r="G253" s="170"/>
      <c r="H253" s="233">
        <v>10000</v>
      </c>
    </row>
    <row r="254" spans="1:8" ht="93.75" x14ac:dyDescent="0.3">
      <c r="A254" s="189">
        <v>242</v>
      </c>
      <c r="B254" s="219" t="s">
        <v>1382</v>
      </c>
      <c r="C254" s="193" t="s">
        <v>791</v>
      </c>
      <c r="D254" s="174" t="s">
        <v>1383</v>
      </c>
      <c r="E254" s="176" t="s">
        <v>11</v>
      </c>
      <c r="F254" s="174" t="s">
        <v>1384</v>
      </c>
      <c r="G254" s="170"/>
      <c r="H254" s="233">
        <v>10000</v>
      </c>
    </row>
    <row r="255" spans="1:8" ht="93.75" x14ac:dyDescent="0.3">
      <c r="A255" s="189">
        <v>243</v>
      </c>
      <c r="B255" s="174" t="s">
        <v>1385</v>
      </c>
      <c r="C255" s="193" t="s">
        <v>1386</v>
      </c>
      <c r="D255" s="174" t="s">
        <v>1387</v>
      </c>
      <c r="E255" s="176" t="s">
        <v>11</v>
      </c>
      <c r="F255" s="174" t="s">
        <v>1388</v>
      </c>
      <c r="G255" s="170"/>
      <c r="H255" s="233">
        <v>10000</v>
      </c>
    </row>
    <row r="256" spans="1:8" ht="93.75" x14ac:dyDescent="0.3">
      <c r="A256" s="189">
        <v>244</v>
      </c>
      <c r="B256" s="174" t="s">
        <v>385</v>
      </c>
      <c r="C256" s="174" t="s">
        <v>807</v>
      </c>
      <c r="D256" s="174" t="s">
        <v>1389</v>
      </c>
      <c r="E256" s="176" t="s">
        <v>11</v>
      </c>
      <c r="F256" s="174" t="s">
        <v>1390</v>
      </c>
      <c r="G256" s="170"/>
      <c r="H256" s="233">
        <v>10000</v>
      </c>
    </row>
    <row r="257" spans="1:8" ht="112.5" x14ac:dyDescent="0.3">
      <c r="A257" s="189">
        <v>245</v>
      </c>
      <c r="B257" s="193" t="s">
        <v>1391</v>
      </c>
      <c r="C257" s="193" t="s">
        <v>791</v>
      </c>
      <c r="D257" s="220" t="s">
        <v>1392</v>
      </c>
      <c r="E257" s="176" t="s">
        <v>11</v>
      </c>
      <c r="F257" s="174" t="s">
        <v>1393</v>
      </c>
      <c r="G257" s="170"/>
      <c r="H257" s="233">
        <v>10000</v>
      </c>
    </row>
    <row r="258" spans="1:8" ht="93.75" x14ac:dyDescent="0.3">
      <c r="A258" s="189">
        <v>246</v>
      </c>
      <c r="B258" s="174" t="s">
        <v>1394</v>
      </c>
      <c r="C258" s="174" t="s">
        <v>1164</v>
      </c>
      <c r="D258" s="174" t="s">
        <v>1395</v>
      </c>
      <c r="E258" s="176" t="s">
        <v>11</v>
      </c>
      <c r="F258" s="174" t="s">
        <v>1396</v>
      </c>
      <c r="G258" s="170"/>
      <c r="H258" s="233">
        <v>10000</v>
      </c>
    </row>
    <row r="259" spans="1:8" ht="93.75" x14ac:dyDescent="0.3">
      <c r="A259" s="189">
        <v>247</v>
      </c>
      <c r="B259" s="219" t="s">
        <v>1397</v>
      </c>
      <c r="C259" s="174" t="s">
        <v>1171</v>
      </c>
      <c r="D259" s="174" t="s">
        <v>1398</v>
      </c>
      <c r="E259" s="176" t="s">
        <v>11</v>
      </c>
      <c r="F259" s="174" t="s">
        <v>1399</v>
      </c>
      <c r="G259" s="170"/>
      <c r="H259" s="233">
        <v>10000</v>
      </c>
    </row>
    <row r="260" spans="1:8" ht="93.75" x14ac:dyDescent="0.3">
      <c r="A260" s="189">
        <v>248</v>
      </c>
      <c r="B260" s="174" t="s">
        <v>1400</v>
      </c>
      <c r="C260" s="174" t="s">
        <v>807</v>
      </c>
      <c r="D260" s="220" t="s">
        <v>1401</v>
      </c>
      <c r="E260" s="176" t="s">
        <v>11</v>
      </c>
      <c r="F260" s="174" t="s">
        <v>1399</v>
      </c>
      <c r="G260" s="170"/>
      <c r="H260" s="233">
        <v>10000</v>
      </c>
    </row>
    <row r="261" spans="1:8" ht="93.75" x14ac:dyDescent="0.3">
      <c r="A261" s="189">
        <v>249</v>
      </c>
      <c r="B261" s="174" t="s">
        <v>1402</v>
      </c>
      <c r="C261" s="174" t="s">
        <v>1157</v>
      </c>
      <c r="D261" s="174" t="s">
        <v>1403</v>
      </c>
      <c r="E261" s="176" t="s">
        <v>11</v>
      </c>
      <c r="F261" s="174" t="s">
        <v>1404</v>
      </c>
      <c r="G261" s="170"/>
      <c r="H261" s="233">
        <v>2000</v>
      </c>
    </row>
    <row r="262" spans="1:8" ht="93.75" x14ac:dyDescent="0.3">
      <c r="A262" s="189">
        <v>250</v>
      </c>
      <c r="B262" s="174" t="s">
        <v>1405</v>
      </c>
      <c r="C262" s="174" t="s">
        <v>1171</v>
      </c>
      <c r="D262" s="174" t="s">
        <v>1406</v>
      </c>
      <c r="E262" s="176" t="s">
        <v>11</v>
      </c>
      <c r="F262" s="174" t="s">
        <v>1407</v>
      </c>
      <c r="G262" s="170"/>
      <c r="H262" s="233">
        <v>4510</v>
      </c>
    </row>
    <row r="263" spans="1:8" ht="93.75" x14ac:dyDescent="0.3">
      <c r="A263" s="189">
        <v>251</v>
      </c>
      <c r="B263" s="174" t="s">
        <v>1408</v>
      </c>
      <c r="C263" s="174" t="s">
        <v>1409</v>
      </c>
      <c r="D263" s="174" t="s">
        <v>1410</v>
      </c>
      <c r="E263" s="176" t="s">
        <v>11</v>
      </c>
      <c r="F263" s="174" t="s">
        <v>1407</v>
      </c>
      <c r="G263" s="170"/>
      <c r="H263" s="233">
        <v>2500</v>
      </c>
    </row>
    <row r="264" spans="1:8" ht="93.75" x14ac:dyDescent="0.3">
      <c r="A264" s="189">
        <v>252</v>
      </c>
      <c r="B264" s="174" t="s">
        <v>1411</v>
      </c>
      <c r="C264" s="174" t="s">
        <v>1171</v>
      </c>
      <c r="D264" s="174" t="s">
        <v>1412</v>
      </c>
      <c r="E264" s="176" t="s">
        <v>11</v>
      </c>
      <c r="F264" s="174" t="s">
        <v>1407</v>
      </c>
      <c r="G264" s="170"/>
      <c r="H264" s="233">
        <v>10000</v>
      </c>
    </row>
    <row r="265" spans="1:8" ht="93.75" x14ac:dyDescent="0.3">
      <c r="A265" s="189">
        <v>253</v>
      </c>
      <c r="B265" s="174" t="s">
        <v>1413</v>
      </c>
      <c r="C265" s="174" t="s">
        <v>1171</v>
      </c>
      <c r="D265" s="174" t="s">
        <v>1414</v>
      </c>
      <c r="E265" s="176" t="s">
        <v>11</v>
      </c>
      <c r="F265" s="174" t="s">
        <v>1407</v>
      </c>
      <c r="G265" s="170"/>
      <c r="H265" s="233">
        <v>4510</v>
      </c>
    </row>
    <row r="266" spans="1:8" ht="93.75" x14ac:dyDescent="0.3">
      <c r="A266" s="189">
        <v>254</v>
      </c>
      <c r="B266" s="174" t="s">
        <v>1415</v>
      </c>
      <c r="C266" s="193" t="s">
        <v>1386</v>
      </c>
      <c r="D266" s="220" t="s">
        <v>1416</v>
      </c>
      <c r="E266" s="176" t="s">
        <v>11</v>
      </c>
      <c r="F266" s="174" t="s">
        <v>1417</v>
      </c>
      <c r="G266" s="170"/>
      <c r="H266" s="233">
        <v>4200</v>
      </c>
    </row>
    <row r="267" spans="1:8" ht="93.75" x14ac:dyDescent="0.3">
      <c r="A267" s="189">
        <v>255</v>
      </c>
      <c r="B267" s="174" t="s">
        <v>1418</v>
      </c>
      <c r="C267" s="174" t="s">
        <v>1171</v>
      </c>
      <c r="D267" s="174" t="s">
        <v>1419</v>
      </c>
      <c r="E267" s="176" t="s">
        <v>11</v>
      </c>
      <c r="F267" s="174" t="s">
        <v>1420</v>
      </c>
      <c r="G267" s="170"/>
      <c r="H267" s="233">
        <v>10000</v>
      </c>
    </row>
    <row r="268" spans="1:8" ht="93.75" x14ac:dyDescent="0.3">
      <c r="A268" s="189">
        <v>256</v>
      </c>
      <c r="B268" s="219" t="s">
        <v>1421</v>
      </c>
      <c r="C268" s="174" t="s">
        <v>1157</v>
      </c>
      <c r="D268" s="174" t="s">
        <v>1422</v>
      </c>
      <c r="E268" s="176" t="s">
        <v>11</v>
      </c>
      <c r="F268" s="174" t="s">
        <v>1423</v>
      </c>
      <c r="G268" s="170"/>
      <c r="H268" s="233">
        <v>2000</v>
      </c>
    </row>
    <row r="269" spans="1:8" ht="93.75" x14ac:dyDescent="0.3">
      <c r="A269" s="189">
        <v>257</v>
      </c>
      <c r="B269" s="219" t="s">
        <v>1424</v>
      </c>
      <c r="C269" s="174" t="s">
        <v>411</v>
      </c>
      <c r="D269" s="174" t="s">
        <v>1425</v>
      </c>
      <c r="E269" s="176" t="s">
        <v>11</v>
      </c>
      <c r="F269" s="174" t="s">
        <v>1423</v>
      </c>
      <c r="G269" s="170"/>
      <c r="H269" s="233">
        <v>2000</v>
      </c>
    </row>
    <row r="270" spans="1:8" ht="112.5" x14ac:dyDescent="0.3">
      <c r="A270" s="189">
        <v>258</v>
      </c>
      <c r="B270" s="219" t="s">
        <v>1215</v>
      </c>
      <c r="C270" s="174" t="s">
        <v>1409</v>
      </c>
      <c r="D270" s="174" t="s">
        <v>1426</v>
      </c>
      <c r="E270" s="176" t="s">
        <v>11</v>
      </c>
      <c r="F270" s="174" t="s">
        <v>1423</v>
      </c>
      <c r="G270" s="170"/>
      <c r="H270" s="233">
        <v>1000</v>
      </c>
    </row>
    <row r="271" spans="1:8" ht="93.75" x14ac:dyDescent="0.3">
      <c r="A271" s="189">
        <v>259</v>
      </c>
      <c r="B271" s="219" t="s">
        <v>1427</v>
      </c>
      <c r="C271" s="174" t="s">
        <v>1409</v>
      </c>
      <c r="D271" s="174" t="s">
        <v>1428</v>
      </c>
      <c r="E271" s="176" t="s">
        <v>11</v>
      </c>
      <c r="F271" s="174" t="s">
        <v>1423</v>
      </c>
      <c r="G271" s="170"/>
      <c r="H271" s="233">
        <v>2000</v>
      </c>
    </row>
    <row r="272" spans="1:8" ht="93.75" x14ac:dyDescent="0.3">
      <c r="A272" s="189">
        <v>260</v>
      </c>
      <c r="B272" s="219" t="s">
        <v>1429</v>
      </c>
      <c r="C272" s="174" t="s">
        <v>1171</v>
      </c>
      <c r="D272" s="174" t="s">
        <v>1430</v>
      </c>
      <c r="E272" s="176" t="s">
        <v>11</v>
      </c>
      <c r="F272" s="174" t="s">
        <v>1431</v>
      </c>
      <c r="G272" s="170"/>
      <c r="H272" s="233">
        <v>10000</v>
      </c>
    </row>
    <row r="273" spans="1:12" ht="93.75" x14ac:dyDescent="0.3">
      <c r="A273" s="189">
        <v>261</v>
      </c>
      <c r="B273" s="219" t="s">
        <v>1049</v>
      </c>
      <c r="C273" s="174" t="s">
        <v>1409</v>
      </c>
      <c r="D273" s="174" t="s">
        <v>1432</v>
      </c>
      <c r="E273" s="176" t="s">
        <v>11</v>
      </c>
      <c r="F273" s="174" t="s">
        <v>1433</v>
      </c>
      <c r="G273" s="170"/>
      <c r="H273" s="233">
        <v>10000</v>
      </c>
    </row>
    <row r="274" spans="1:12" ht="112.5" x14ac:dyDescent="0.3">
      <c r="A274" s="189">
        <v>262</v>
      </c>
      <c r="B274" s="222" t="s">
        <v>658</v>
      </c>
      <c r="C274" s="174" t="s">
        <v>1434</v>
      </c>
      <c r="D274" s="174" t="s">
        <v>1435</v>
      </c>
      <c r="E274" s="176" t="s">
        <v>11</v>
      </c>
      <c r="F274" s="174" t="s">
        <v>1436</v>
      </c>
      <c r="G274" s="170"/>
      <c r="H274" s="233">
        <v>10000</v>
      </c>
    </row>
    <row r="275" spans="1:12" ht="93.75" x14ac:dyDescent="0.3">
      <c r="A275" s="189">
        <v>263</v>
      </c>
      <c r="B275" s="219" t="s">
        <v>698</v>
      </c>
      <c r="C275" s="174" t="s">
        <v>1409</v>
      </c>
      <c r="D275" s="174" t="s">
        <v>1437</v>
      </c>
      <c r="E275" s="176" t="s">
        <v>11</v>
      </c>
      <c r="F275" s="174" t="s">
        <v>1438</v>
      </c>
      <c r="G275" s="170"/>
      <c r="H275" s="233">
        <v>2000</v>
      </c>
    </row>
    <row r="276" spans="1:12" ht="93.75" x14ac:dyDescent="0.3">
      <c r="A276" s="189">
        <v>264</v>
      </c>
      <c r="B276" s="174" t="s">
        <v>1439</v>
      </c>
      <c r="C276" s="174" t="s">
        <v>1171</v>
      </c>
      <c r="D276" s="174" t="s">
        <v>1440</v>
      </c>
      <c r="E276" s="176" t="s">
        <v>11</v>
      </c>
      <c r="F276" s="174" t="s">
        <v>1438</v>
      </c>
      <c r="G276" s="170"/>
      <c r="H276" s="233">
        <v>10000</v>
      </c>
    </row>
    <row r="277" spans="1:12" ht="93.75" x14ac:dyDescent="0.3">
      <c r="A277" s="189">
        <v>265</v>
      </c>
      <c r="B277" s="174" t="s">
        <v>1441</v>
      </c>
      <c r="C277" s="174" t="s">
        <v>1171</v>
      </c>
      <c r="D277" s="174" t="s">
        <v>1442</v>
      </c>
      <c r="E277" s="176" t="s">
        <v>11</v>
      </c>
      <c r="F277" s="174" t="s">
        <v>1443</v>
      </c>
      <c r="G277" s="170"/>
      <c r="H277" s="233">
        <v>10000</v>
      </c>
    </row>
    <row r="278" spans="1:12" ht="93.75" x14ac:dyDescent="0.3">
      <c r="A278" s="189">
        <v>266</v>
      </c>
      <c r="B278" s="174" t="s">
        <v>1444</v>
      </c>
      <c r="C278" s="174" t="s">
        <v>1171</v>
      </c>
      <c r="D278" s="174" t="s">
        <v>1445</v>
      </c>
      <c r="E278" s="176" t="s">
        <v>11</v>
      </c>
      <c r="F278" s="174" t="s">
        <v>1443</v>
      </c>
      <c r="G278" s="170"/>
      <c r="H278" s="233">
        <v>10000</v>
      </c>
    </row>
    <row r="279" spans="1:12" x14ac:dyDescent="0.3">
      <c r="A279" s="234"/>
      <c r="B279" s="235"/>
      <c r="C279" s="235"/>
      <c r="D279" s="235"/>
      <c r="E279" s="236"/>
      <c r="F279" s="237"/>
      <c r="G279" s="244"/>
      <c r="H279" s="245">
        <f>SUM(H167:H278)</f>
        <v>872050</v>
      </c>
    </row>
    <row r="280" spans="1:12" x14ac:dyDescent="0.3">
      <c r="A280" s="234"/>
      <c r="B280" s="235"/>
      <c r="C280" s="235"/>
      <c r="D280" s="235"/>
      <c r="E280" s="236"/>
      <c r="F280" s="237"/>
      <c r="G280" s="371" t="s">
        <v>1477</v>
      </c>
      <c r="H280" s="246"/>
      <c r="I280" s="166"/>
      <c r="J280" s="166"/>
      <c r="K280" s="166"/>
      <c r="L280" s="166"/>
    </row>
    <row r="281" spans="1:12" x14ac:dyDescent="0.3">
      <c r="A281" s="238"/>
      <c r="B281" s="214"/>
      <c r="C281" s="214"/>
      <c r="D281" s="214"/>
      <c r="E281" s="239"/>
      <c r="F281" s="240"/>
      <c r="G281" s="371"/>
      <c r="H281" s="247"/>
      <c r="I281" s="166"/>
      <c r="J281" s="166"/>
      <c r="K281" s="166"/>
      <c r="L281" s="166"/>
    </row>
    <row r="282" spans="1:12" x14ac:dyDescent="0.3">
      <c r="A282" s="192"/>
      <c r="B282" s="241"/>
      <c r="C282" s="241"/>
      <c r="D282" s="241"/>
      <c r="E282" s="242"/>
      <c r="F282" s="243"/>
      <c r="G282" s="371"/>
      <c r="H282" s="248">
        <f>H279+H165</f>
        <v>1658142.4080987456</v>
      </c>
      <c r="I282" s="166"/>
      <c r="J282" s="166"/>
      <c r="K282" s="166"/>
      <c r="L282" s="166"/>
    </row>
  </sheetData>
  <mergeCells count="13">
    <mergeCell ref="G280:G282"/>
    <mergeCell ref="A2:G2"/>
    <mergeCell ref="B151:C151"/>
    <mergeCell ref="B152:C152"/>
    <mergeCell ref="B153:C153"/>
    <mergeCell ref="B159:C159"/>
    <mergeCell ref="B160:C160"/>
    <mergeCell ref="B161:C161"/>
    <mergeCell ref="B154:C154"/>
    <mergeCell ref="B155:C155"/>
    <mergeCell ref="B156:C156"/>
    <mergeCell ref="B157:C157"/>
    <mergeCell ref="B158:C158"/>
  </mergeCells>
  <pageMargins left="0.7" right="0.7" top="0.75" bottom="0.75" header="0.3" footer="0.3"/>
  <pageSetup paperSize="9" scale="41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029E8-C9E4-43A7-B666-E340A9F363B1}">
  <sheetPr>
    <tabColor theme="5"/>
  </sheetPr>
  <dimension ref="A1:G7"/>
  <sheetViews>
    <sheetView workbookViewId="0">
      <selection activeCell="F10" sqref="F10"/>
    </sheetView>
  </sheetViews>
  <sheetFormatPr defaultRowHeight="15" x14ac:dyDescent="0.25"/>
  <cols>
    <col min="2" max="2" width="10.85546875" customWidth="1"/>
    <col min="3" max="3" width="31.85546875" customWidth="1"/>
    <col min="4" max="4" width="19.7109375" customWidth="1"/>
    <col min="5" max="5" width="19.85546875" customWidth="1"/>
    <col min="6" max="6" width="20.7109375" customWidth="1"/>
    <col min="7" max="7" width="17.140625" customWidth="1"/>
  </cols>
  <sheetData>
    <row r="1" spans="1:7" ht="18" customHeight="1" x14ac:dyDescent="0.3">
      <c r="A1" s="17"/>
      <c r="B1" s="378" t="s">
        <v>0</v>
      </c>
      <c r="C1" s="378"/>
      <c r="D1" s="378"/>
      <c r="E1" s="378"/>
      <c r="F1" s="378"/>
      <c r="G1" s="378"/>
    </row>
    <row r="2" spans="1:7" ht="15" customHeight="1" x14ac:dyDescent="0.25">
      <c r="A2" s="363" t="s">
        <v>1447</v>
      </c>
      <c r="B2" s="363"/>
      <c r="C2" s="363"/>
      <c r="D2" s="363"/>
      <c r="E2" s="363"/>
      <c r="F2" s="363"/>
      <c r="G2" s="363"/>
    </row>
    <row r="3" spans="1:7" ht="23.25" customHeight="1" thickBot="1" x14ac:dyDescent="0.3">
      <c r="A3" s="364"/>
      <c r="B3" s="364"/>
      <c r="C3" s="364"/>
      <c r="D3" s="364"/>
      <c r="E3" s="364"/>
      <c r="F3" s="364"/>
      <c r="G3" s="364"/>
    </row>
    <row r="4" spans="1:7" ht="17.25" x14ac:dyDescent="0.3">
      <c r="A4" s="38"/>
      <c r="B4" s="18"/>
      <c r="C4" s="18"/>
      <c r="D4" s="18"/>
      <c r="E4" s="18"/>
      <c r="F4" s="18"/>
      <c r="G4" s="18"/>
    </row>
    <row r="5" spans="1:7" ht="17.25" x14ac:dyDescent="0.3">
      <c r="A5" s="18"/>
      <c r="B5" s="18"/>
      <c r="C5" s="18"/>
      <c r="D5" s="18"/>
      <c r="E5" s="18"/>
      <c r="F5" s="18"/>
      <c r="G5" s="18"/>
    </row>
    <row r="6" spans="1:7" ht="60" x14ac:dyDescent="0.25">
      <c r="A6" s="26">
        <v>1</v>
      </c>
      <c r="B6" s="39" t="s">
        <v>1027</v>
      </c>
      <c r="C6" s="28" t="s">
        <v>1029</v>
      </c>
      <c r="D6" s="27" t="s">
        <v>1028</v>
      </c>
      <c r="E6" s="27"/>
      <c r="F6" s="27" t="s">
        <v>1030</v>
      </c>
      <c r="G6" s="44">
        <v>10000</v>
      </c>
    </row>
    <row r="7" spans="1:7" x14ac:dyDescent="0.25">
      <c r="A7" s="255"/>
      <c r="B7" s="255"/>
      <c r="C7" s="255"/>
      <c r="D7" s="255"/>
      <c r="E7" s="256"/>
      <c r="F7" s="257" t="s">
        <v>46</v>
      </c>
      <c r="G7" s="258">
        <f>G6</f>
        <v>10000</v>
      </c>
    </row>
  </sheetData>
  <mergeCells count="2">
    <mergeCell ref="A2:G3"/>
    <mergeCell ref="B1:G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EAFA4-C698-45E4-9197-6C0C7DB84BB9}">
  <sheetPr>
    <tabColor theme="7" tint="0.79998168889431442"/>
    <pageSetUpPr fitToPage="1"/>
  </sheetPr>
  <dimension ref="A1:F19"/>
  <sheetViews>
    <sheetView topLeftCell="A13" workbookViewId="0">
      <selection activeCell="I8" sqref="I8"/>
    </sheetView>
  </sheetViews>
  <sheetFormatPr defaultRowHeight="18.75" x14ac:dyDescent="0.3"/>
  <cols>
    <col min="1" max="1" width="9.140625" style="1"/>
    <col min="2" max="2" width="28.5703125" style="1" customWidth="1"/>
    <col min="3" max="3" width="20.28515625" style="1" customWidth="1"/>
    <col min="4" max="4" width="22.5703125" style="1" customWidth="1"/>
    <col min="5" max="5" width="21.42578125" style="1" customWidth="1"/>
    <col min="6" max="6" width="20.140625" style="1" customWidth="1"/>
    <col min="7" max="16384" width="9.140625" style="1"/>
  </cols>
  <sheetData>
    <row r="1" spans="1:6" ht="13.5" customHeight="1" x14ac:dyDescent="0.3">
      <c r="A1" s="89"/>
      <c r="B1" s="365" t="s">
        <v>0</v>
      </c>
      <c r="C1" s="365"/>
      <c r="D1" s="365"/>
      <c r="E1" s="365"/>
      <c r="F1" s="365"/>
    </row>
    <row r="2" spans="1:6" x14ac:dyDescent="0.3">
      <c r="A2" s="363" t="s">
        <v>1448</v>
      </c>
      <c r="B2" s="363"/>
      <c r="C2" s="363"/>
      <c r="D2" s="363"/>
      <c r="E2" s="363"/>
      <c r="F2" s="363"/>
    </row>
    <row r="3" spans="1:6" ht="28.5" customHeight="1" thickBot="1" x14ac:dyDescent="0.35">
      <c r="A3" s="364"/>
      <c r="B3" s="364"/>
      <c r="C3" s="364"/>
      <c r="D3" s="364"/>
      <c r="E3" s="364"/>
      <c r="F3" s="364"/>
    </row>
    <row r="4" spans="1:6" x14ac:dyDescent="0.3">
      <c r="A4" s="254"/>
      <c r="B4" s="1" t="s">
        <v>886</v>
      </c>
    </row>
    <row r="6" spans="1:6" ht="75" x14ac:dyDescent="0.3">
      <c r="A6" s="67" t="s">
        <v>9</v>
      </c>
      <c r="B6" s="68" t="s">
        <v>711</v>
      </c>
      <c r="C6" s="40" t="s">
        <v>713</v>
      </c>
      <c r="D6" s="68" t="s">
        <v>712</v>
      </c>
      <c r="E6" s="68" t="s">
        <v>714</v>
      </c>
      <c r="F6" s="91">
        <v>66361.41</v>
      </c>
    </row>
    <row r="7" spans="1:6" ht="75" x14ac:dyDescent="0.3">
      <c r="A7" s="67" t="s">
        <v>20</v>
      </c>
      <c r="B7" s="68" t="s">
        <v>711</v>
      </c>
      <c r="C7" s="40" t="s">
        <v>713</v>
      </c>
      <c r="D7" s="68" t="s">
        <v>715</v>
      </c>
      <c r="E7" s="68" t="s">
        <v>716</v>
      </c>
      <c r="F7" s="91">
        <v>66361.41</v>
      </c>
    </row>
    <row r="8" spans="1:6" ht="75" x14ac:dyDescent="0.3">
      <c r="A8" s="67" t="s">
        <v>12</v>
      </c>
      <c r="B8" s="68" t="s">
        <v>711</v>
      </c>
      <c r="C8" s="40" t="s">
        <v>713</v>
      </c>
      <c r="D8" s="68" t="s">
        <v>717</v>
      </c>
      <c r="E8" s="68" t="s">
        <v>714</v>
      </c>
      <c r="F8" s="91">
        <v>66361.41</v>
      </c>
    </row>
    <row r="9" spans="1:6" ht="75" x14ac:dyDescent="0.3">
      <c r="A9" s="67" t="s">
        <v>14</v>
      </c>
      <c r="B9" s="68" t="s">
        <v>711</v>
      </c>
      <c r="C9" s="40" t="s">
        <v>713</v>
      </c>
      <c r="D9" s="68" t="s">
        <v>718</v>
      </c>
      <c r="E9" s="68" t="s">
        <v>716</v>
      </c>
      <c r="F9" s="91">
        <v>66361.41</v>
      </c>
    </row>
    <row r="10" spans="1:6" ht="75" x14ac:dyDescent="0.3">
      <c r="A10" s="67" t="s">
        <v>15</v>
      </c>
      <c r="B10" s="68" t="s">
        <v>711</v>
      </c>
      <c r="C10" s="40" t="s">
        <v>713</v>
      </c>
      <c r="D10" s="68" t="s">
        <v>725</v>
      </c>
      <c r="E10" s="68" t="s">
        <v>716</v>
      </c>
      <c r="F10" s="91">
        <v>66361.41</v>
      </c>
    </row>
    <row r="11" spans="1:6" ht="75" x14ac:dyDescent="0.3">
      <c r="A11" s="67" t="s">
        <v>17</v>
      </c>
      <c r="B11" s="68" t="s">
        <v>711</v>
      </c>
      <c r="C11" s="40" t="s">
        <v>713</v>
      </c>
      <c r="D11" s="68" t="s">
        <v>719</v>
      </c>
      <c r="E11" s="68" t="s">
        <v>714</v>
      </c>
      <c r="F11" s="91">
        <v>66361.41</v>
      </c>
    </row>
    <row r="12" spans="1:6" ht="75" x14ac:dyDescent="0.3">
      <c r="A12" s="67" t="s">
        <v>18</v>
      </c>
      <c r="B12" s="68" t="s">
        <v>711</v>
      </c>
      <c r="C12" s="40" t="s">
        <v>713</v>
      </c>
      <c r="D12" s="68" t="s">
        <v>720</v>
      </c>
      <c r="E12" s="68" t="s">
        <v>721</v>
      </c>
      <c r="F12" s="91">
        <v>66361.41</v>
      </c>
    </row>
    <row r="13" spans="1:6" ht="75" x14ac:dyDescent="0.3">
      <c r="A13" s="67" t="s">
        <v>19</v>
      </c>
      <c r="B13" s="68" t="s">
        <v>711</v>
      </c>
      <c r="C13" s="40" t="s">
        <v>713</v>
      </c>
      <c r="D13" s="68" t="s">
        <v>722</v>
      </c>
      <c r="E13" s="68" t="s">
        <v>721</v>
      </c>
      <c r="F13" s="91">
        <v>66361.41</v>
      </c>
    </row>
    <row r="14" spans="1:6" ht="75" x14ac:dyDescent="0.3">
      <c r="A14" s="67" t="s">
        <v>24</v>
      </c>
      <c r="B14" s="68" t="s">
        <v>711</v>
      </c>
      <c r="C14" s="40" t="s">
        <v>713</v>
      </c>
      <c r="D14" s="68" t="s">
        <v>723</v>
      </c>
      <c r="E14" s="68" t="s">
        <v>721</v>
      </c>
      <c r="F14" s="91">
        <v>66361.41</v>
      </c>
    </row>
    <row r="15" spans="1:6" ht="75" x14ac:dyDescent="0.3">
      <c r="A15" s="67" t="s">
        <v>29</v>
      </c>
      <c r="B15" s="68" t="s">
        <v>711</v>
      </c>
      <c r="C15" s="40" t="s">
        <v>713</v>
      </c>
      <c r="D15" s="68" t="s">
        <v>724</v>
      </c>
      <c r="E15" s="68" t="s">
        <v>716</v>
      </c>
      <c r="F15" s="91">
        <v>66361.41</v>
      </c>
    </row>
    <row r="16" spans="1:6" ht="75" x14ac:dyDescent="0.3">
      <c r="A16" s="67" t="s">
        <v>33</v>
      </c>
      <c r="B16" s="68" t="s">
        <v>726</v>
      </c>
      <c r="C16" s="40" t="s">
        <v>713</v>
      </c>
      <c r="D16" s="68" t="s">
        <v>727</v>
      </c>
      <c r="E16" s="68" t="s">
        <v>728</v>
      </c>
      <c r="F16" s="91">
        <v>1327.23</v>
      </c>
    </row>
    <row r="17" spans="1:6" ht="75" x14ac:dyDescent="0.3">
      <c r="A17" s="67" t="s">
        <v>34</v>
      </c>
      <c r="B17" s="68" t="s">
        <v>729</v>
      </c>
      <c r="C17" s="40" t="s">
        <v>713</v>
      </c>
      <c r="D17" s="68" t="s">
        <v>730</v>
      </c>
      <c r="E17" s="68" t="s">
        <v>731</v>
      </c>
      <c r="F17" s="91">
        <v>66361.41</v>
      </c>
    </row>
    <row r="18" spans="1:6" ht="75" x14ac:dyDescent="0.3">
      <c r="A18" s="67" t="s">
        <v>40</v>
      </c>
      <c r="B18" s="259" t="s">
        <v>1012</v>
      </c>
      <c r="C18" s="260" t="s">
        <v>713</v>
      </c>
      <c r="D18" s="259" t="s">
        <v>1013</v>
      </c>
      <c r="E18" s="68" t="s">
        <v>1014</v>
      </c>
      <c r="F18" s="265">
        <v>10000</v>
      </c>
    </row>
    <row r="19" spans="1:6" x14ac:dyDescent="0.3">
      <c r="B19" s="261"/>
      <c r="C19" s="262"/>
      <c r="D19" s="262"/>
      <c r="E19" s="264" t="s">
        <v>46</v>
      </c>
      <c r="F19" s="266">
        <f>SUM(F6:F18)</f>
        <v>741302.74000000022</v>
      </c>
    </row>
  </sheetData>
  <mergeCells count="2">
    <mergeCell ref="A2:F3"/>
    <mergeCell ref="B1:F1"/>
  </mergeCells>
  <pageMargins left="0.7" right="0.7" top="0.75" bottom="0.75" header="0.3" footer="0.3"/>
  <pageSetup paperSize="9"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97682-8DC8-46BF-AF12-1E04D4F5B795}">
  <sheetPr>
    <tabColor rgb="FF7030A0"/>
    <pageSetUpPr fitToPage="1"/>
  </sheetPr>
  <dimension ref="A1:G36"/>
  <sheetViews>
    <sheetView workbookViewId="0">
      <selection activeCell="F45" sqref="F45"/>
    </sheetView>
  </sheetViews>
  <sheetFormatPr defaultColWidth="8.85546875" defaultRowHeight="18.75" x14ac:dyDescent="0.3"/>
  <cols>
    <col min="1" max="1" width="5" style="89" bestFit="1" customWidth="1"/>
    <col min="2" max="2" width="32.42578125" style="1" customWidth="1"/>
    <col min="3" max="3" width="28.85546875" style="1" customWidth="1"/>
    <col min="4" max="4" width="27.5703125" style="1" customWidth="1"/>
    <col min="5" max="5" width="15.5703125" style="1" customWidth="1"/>
    <col min="6" max="6" width="15.7109375" style="1" customWidth="1"/>
    <col min="7" max="7" width="20.28515625" style="53" bestFit="1" customWidth="1"/>
    <col min="8" max="16384" width="8.85546875" style="1"/>
  </cols>
  <sheetData>
    <row r="1" spans="1:7" x14ac:dyDescent="0.3">
      <c r="A1" s="1"/>
      <c r="B1" s="360" t="s">
        <v>0</v>
      </c>
      <c r="C1" s="360"/>
      <c r="D1" s="360"/>
      <c r="E1" s="360"/>
      <c r="F1" s="360"/>
    </row>
    <row r="2" spans="1:7" ht="15.95" customHeight="1" x14ac:dyDescent="0.3">
      <c r="A2" s="54" t="s">
        <v>1065</v>
      </c>
      <c r="B2" s="54"/>
      <c r="C2" s="54"/>
      <c r="D2" s="54"/>
      <c r="E2" s="54"/>
      <c r="F2" s="54"/>
      <c r="G2" s="54"/>
    </row>
    <row r="3" spans="1:7" ht="19.5" thickBot="1" x14ac:dyDescent="0.35">
      <c r="A3" s="55"/>
      <c r="B3" s="362" t="s">
        <v>1453</v>
      </c>
      <c r="C3" s="362"/>
      <c r="D3" s="362"/>
      <c r="E3" s="362"/>
      <c r="F3" s="362"/>
      <c r="G3" s="56"/>
    </row>
    <row r="4" spans="1:7" s="2" customFormat="1" ht="57" thickBot="1" x14ac:dyDescent="0.3">
      <c r="A4" s="57" t="s">
        <v>1</v>
      </c>
      <c r="B4" s="58" t="s">
        <v>2</v>
      </c>
      <c r="C4" s="58" t="s">
        <v>3</v>
      </c>
      <c r="D4" s="58" t="s">
        <v>4</v>
      </c>
      <c r="E4" s="58" t="s">
        <v>5</v>
      </c>
      <c r="F4" s="59" t="s">
        <v>6</v>
      </c>
      <c r="G4" s="60" t="s">
        <v>7</v>
      </c>
    </row>
    <row r="5" spans="1:7" ht="132" thickTop="1" x14ac:dyDescent="0.3">
      <c r="A5" s="61" t="s">
        <v>9</v>
      </c>
      <c r="B5" s="62" t="s">
        <v>10</v>
      </c>
      <c r="C5" s="63" t="s">
        <v>1466</v>
      </c>
      <c r="D5" s="62" t="s">
        <v>1465</v>
      </c>
      <c r="E5" s="64" t="s">
        <v>11</v>
      </c>
      <c r="F5" s="65" t="s">
        <v>1464</v>
      </c>
      <c r="G5" s="66">
        <v>20000</v>
      </c>
    </row>
    <row r="6" spans="1:7" s="3" customFormat="1" ht="150" hidden="1" x14ac:dyDescent="0.25">
      <c r="A6" s="67" t="s">
        <v>24</v>
      </c>
      <c r="B6" s="68" t="s">
        <v>22</v>
      </c>
      <c r="C6" s="68" t="s">
        <v>1468</v>
      </c>
      <c r="D6" s="68" t="s">
        <v>25</v>
      </c>
      <c r="E6" s="68" t="s">
        <v>26</v>
      </c>
      <c r="F6" s="40" t="s">
        <v>23</v>
      </c>
      <c r="G6" s="91">
        <v>0</v>
      </c>
    </row>
    <row r="7" spans="1:7" ht="93.75" hidden="1" x14ac:dyDescent="0.3">
      <c r="A7" s="67"/>
      <c r="B7" s="69" t="s">
        <v>27</v>
      </c>
      <c r="C7" s="32" t="s">
        <v>28</v>
      </c>
      <c r="D7" s="32" t="s">
        <v>535</v>
      </c>
      <c r="E7" s="70" t="s">
        <v>536</v>
      </c>
      <c r="F7" s="71" t="s">
        <v>477</v>
      </c>
      <c r="G7" s="72">
        <v>0</v>
      </c>
    </row>
    <row r="8" spans="1:7" ht="93.75" x14ac:dyDescent="0.3">
      <c r="A8" s="67" t="s">
        <v>20</v>
      </c>
      <c r="B8" s="69" t="s">
        <v>27</v>
      </c>
      <c r="C8" s="40" t="s">
        <v>611</v>
      </c>
      <c r="D8" s="32" t="s">
        <v>556</v>
      </c>
      <c r="E8" s="70">
        <v>46139</v>
      </c>
      <c r="F8" s="71" t="s">
        <v>557</v>
      </c>
      <c r="G8" s="92">
        <v>94562.02</v>
      </c>
    </row>
    <row r="9" spans="1:7" ht="112.5" x14ac:dyDescent="0.3">
      <c r="A9" s="73" t="s">
        <v>12</v>
      </c>
      <c r="B9" s="69" t="s">
        <v>30</v>
      </c>
      <c r="C9" s="40" t="s">
        <v>31</v>
      </c>
      <c r="D9" s="32" t="s">
        <v>609</v>
      </c>
      <c r="E9" s="32" t="s">
        <v>11</v>
      </c>
      <c r="F9" s="71" t="s">
        <v>32</v>
      </c>
      <c r="G9" s="92">
        <v>26544.560000000001</v>
      </c>
    </row>
    <row r="10" spans="1:7" ht="131.25" hidden="1" x14ac:dyDescent="0.3">
      <c r="A10" s="73" t="s">
        <v>34</v>
      </c>
      <c r="B10" s="69" t="s">
        <v>35</v>
      </c>
      <c r="C10" s="32" t="s">
        <v>36</v>
      </c>
      <c r="D10" s="32" t="s">
        <v>37</v>
      </c>
      <c r="E10" s="74" t="s">
        <v>38</v>
      </c>
      <c r="F10" s="71" t="s">
        <v>39</v>
      </c>
      <c r="G10" s="72">
        <v>0</v>
      </c>
    </row>
    <row r="11" spans="1:7" ht="75" hidden="1" x14ac:dyDescent="0.3">
      <c r="A11" s="73" t="s">
        <v>42</v>
      </c>
      <c r="B11" s="75" t="s">
        <v>507</v>
      </c>
      <c r="C11" s="75" t="s">
        <v>508</v>
      </c>
      <c r="D11" s="76" t="s">
        <v>509</v>
      </c>
      <c r="E11" s="77" t="s">
        <v>510</v>
      </c>
      <c r="F11" s="78" t="s">
        <v>511</v>
      </c>
      <c r="G11" s="79">
        <v>0</v>
      </c>
    </row>
    <row r="12" spans="1:7" ht="75" hidden="1" x14ac:dyDescent="0.3">
      <c r="A12" s="73" t="s">
        <v>43</v>
      </c>
      <c r="B12" s="75" t="s">
        <v>512</v>
      </c>
      <c r="C12" s="75" t="s">
        <v>508</v>
      </c>
      <c r="D12" s="75" t="s">
        <v>513</v>
      </c>
      <c r="E12" s="80" t="s">
        <v>514</v>
      </c>
      <c r="F12" s="81" t="s">
        <v>515</v>
      </c>
      <c r="G12" s="79">
        <v>0</v>
      </c>
    </row>
    <row r="13" spans="1:7" ht="75" hidden="1" x14ac:dyDescent="0.3">
      <c r="A13" s="73" t="s">
        <v>44</v>
      </c>
      <c r="B13" s="75" t="s">
        <v>516</v>
      </c>
      <c r="C13" s="75" t="s">
        <v>508</v>
      </c>
      <c r="D13" s="75" t="s">
        <v>517</v>
      </c>
      <c r="E13" s="80" t="s">
        <v>518</v>
      </c>
      <c r="F13" s="81" t="s">
        <v>519</v>
      </c>
      <c r="G13" s="79">
        <v>0</v>
      </c>
    </row>
    <row r="14" spans="1:7" ht="75" hidden="1" x14ac:dyDescent="0.3">
      <c r="A14" s="73" t="s">
        <v>45</v>
      </c>
      <c r="B14" s="75" t="s">
        <v>520</v>
      </c>
      <c r="C14" s="75" t="s">
        <v>508</v>
      </c>
      <c r="D14" s="75" t="s">
        <v>521</v>
      </c>
      <c r="E14" s="80" t="s">
        <v>522</v>
      </c>
      <c r="F14" s="81" t="s">
        <v>523</v>
      </c>
      <c r="G14" s="79">
        <v>0</v>
      </c>
    </row>
    <row r="15" spans="1:7" ht="75" hidden="1" x14ac:dyDescent="0.3">
      <c r="A15" s="82" t="s">
        <v>101</v>
      </c>
      <c r="B15" s="83" t="s">
        <v>16</v>
      </c>
      <c r="C15" s="83" t="s">
        <v>524</v>
      </c>
      <c r="D15" s="83" t="s">
        <v>525</v>
      </c>
      <c r="E15" s="83" t="s">
        <v>526</v>
      </c>
      <c r="F15" s="84" t="s">
        <v>527</v>
      </c>
      <c r="G15" s="79">
        <v>0</v>
      </c>
    </row>
    <row r="16" spans="1:7" ht="75" x14ac:dyDescent="0.3">
      <c r="A16" s="73" t="s">
        <v>14</v>
      </c>
      <c r="B16" s="75" t="s">
        <v>16</v>
      </c>
      <c r="C16" s="75" t="s">
        <v>1469</v>
      </c>
      <c r="D16" s="75" t="s">
        <v>562</v>
      </c>
      <c r="E16" s="75"/>
      <c r="F16" s="81" t="s">
        <v>561</v>
      </c>
      <c r="G16" s="93">
        <v>2613.0100000000002</v>
      </c>
    </row>
    <row r="17" spans="1:7" ht="75" x14ac:dyDescent="0.3">
      <c r="A17" s="73" t="s">
        <v>15</v>
      </c>
      <c r="B17" s="75" t="s">
        <v>16</v>
      </c>
      <c r="C17" s="75" t="s">
        <v>1469</v>
      </c>
      <c r="D17" s="75" t="s">
        <v>563</v>
      </c>
      <c r="E17" s="75"/>
      <c r="F17" s="81" t="s">
        <v>561</v>
      </c>
      <c r="G17" s="93">
        <v>10452.030000000001</v>
      </c>
    </row>
    <row r="18" spans="1:7" ht="112.5" x14ac:dyDescent="0.3">
      <c r="A18" s="73" t="s">
        <v>17</v>
      </c>
      <c r="B18" s="85" t="s">
        <v>528</v>
      </c>
      <c r="C18" s="85" t="s">
        <v>529</v>
      </c>
      <c r="D18" s="85" t="s">
        <v>530</v>
      </c>
      <c r="E18" s="75"/>
      <c r="F18" s="81" t="s">
        <v>531</v>
      </c>
      <c r="G18" s="94">
        <v>6636.14</v>
      </c>
    </row>
    <row r="19" spans="1:7" ht="93.75" x14ac:dyDescent="0.3">
      <c r="A19" s="73" t="s">
        <v>18</v>
      </c>
      <c r="B19" s="85" t="s">
        <v>528</v>
      </c>
      <c r="C19" s="85" t="s">
        <v>560</v>
      </c>
      <c r="D19" s="85" t="s">
        <v>559</v>
      </c>
      <c r="E19" s="75"/>
      <c r="F19" s="81" t="s">
        <v>558</v>
      </c>
      <c r="G19" s="94">
        <v>13272.28</v>
      </c>
    </row>
    <row r="20" spans="1:7" ht="112.5" x14ac:dyDescent="0.3">
      <c r="A20" s="73" t="s">
        <v>19</v>
      </c>
      <c r="B20" s="75" t="s">
        <v>532</v>
      </c>
      <c r="C20" s="75" t="s">
        <v>533</v>
      </c>
      <c r="D20" s="75" t="s">
        <v>995</v>
      </c>
      <c r="E20" s="75"/>
      <c r="F20" s="75" t="s">
        <v>994</v>
      </c>
      <c r="G20" s="94">
        <v>15164.53</v>
      </c>
    </row>
    <row r="21" spans="1:7" ht="93.75" x14ac:dyDescent="0.3">
      <c r="A21" s="73" t="s">
        <v>24</v>
      </c>
      <c r="B21" s="75" t="s">
        <v>507</v>
      </c>
      <c r="C21" s="75" t="s">
        <v>1470</v>
      </c>
      <c r="D21" s="75" t="s">
        <v>564</v>
      </c>
      <c r="E21" s="75"/>
      <c r="F21" s="75" t="s">
        <v>565</v>
      </c>
      <c r="G21" s="93">
        <v>19908.419999999998</v>
      </c>
    </row>
    <row r="22" spans="1:7" ht="93.75" x14ac:dyDescent="0.3">
      <c r="A22" s="73" t="s">
        <v>29</v>
      </c>
      <c r="B22" s="75" t="s">
        <v>507</v>
      </c>
      <c r="C22" s="75" t="s">
        <v>566</v>
      </c>
      <c r="D22" s="75" t="s">
        <v>567</v>
      </c>
      <c r="E22" s="75"/>
      <c r="F22" s="75" t="s">
        <v>568</v>
      </c>
      <c r="G22" s="94">
        <v>61026.82</v>
      </c>
    </row>
    <row r="23" spans="1:7" ht="75" x14ac:dyDescent="0.3">
      <c r="A23" s="73" t="s">
        <v>33</v>
      </c>
      <c r="B23" s="75" t="s">
        <v>612</v>
      </c>
      <c r="C23" s="75" t="s">
        <v>613</v>
      </c>
      <c r="D23" s="75" t="s">
        <v>615</v>
      </c>
      <c r="E23" s="75"/>
      <c r="F23" s="75" t="s">
        <v>614</v>
      </c>
      <c r="G23" s="94">
        <v>6636.14</v>
      </c>
    </row>
    <row r="24" spans="1:7" hidden="1" x14ac:dyDescent="0.3">
      <c r="A24" s="73"/>
      <c r="B24" s="75"/>
      <c r="C24" s="75"/>
      <c r="D24" s="75"/>
      <c r="E24" s="75"/>
      <c r="F24" s="86"/>
      <c r="G24" s="94">
        <f>SUM(G5:G23)</f>
        <v>276815.95000000007</v>
      </c>
    </row>
    <row r="25" spans="1:7" ht="93.75" x14ac:dyDescent="0.3">
      <c r="A25" s="87" t="s">
        <v>34</v>
      </c>
      <c r="B25" s="75" t="s">
        <v>958</v>
      </c>
      <c r="C25" s="75" t="s">
        <v>961</v>
      </c>
      <c r="D25" s="75" t="s">
        <v>960</v>
      </c>
      <c r="E25" s="75"/>
      <c r="F25" s="90" t="s">
        <v>964</v>
      </c>
      <c r="G25" s="94">
        <v>10000</v>
      </c>
    </row>
    <row r="26" spans="1:7" ht="75" x14ac:dyDescent="0.3">
      <c r="A26" s="87" t="s">
        <v>40</v>
      </c>
      <c r="B26" s="75" t="s">
        <v>959</v>
      </c>
      <c r="C26" s="88" t="s">
        <v>965</v>
      </c>
      <c r="D26" s="75" t="s">
        <v>962</v>
      </c>
      <c r="E26" s="75"/>
      <c r="F26" s="75" t="s">
        <v>963</v>
      </c>
      <c r="G26" s="94">
        <v>10000</v>
      </c>
    </row>
    <row r="27" spans="1:7" ht="75" x14ac:dyDescent="0.3">
      <c r="A27" s="73" t="s">
        <v>41</v>
      </c>
      <c r="B27" s="75" t="s">
        <v>732</v>
      </c>
      <c r="C27" s="75" t="s">
        <v>733</v>
      </c>
      <c r="D27" s="75" t="s">
        <v>1000</v>
      </c>
      <c r="E27" s="75"/>
      <c r="F27" s="75" t="s">
        <v>734</v>
      </c>
      <c r="G27" s="94">
        <v>10000</v>
      </c>
    </row>
    <row r="28" spans="1:7" ht="75" x14ac:dyDescent="0.3">
      <c r="A28" s="73" t="s">
        <v>42</v>
      </c>
      <c r="B28" s="75" t="s">
        <v>610</v>
      </c>
      <c r="C28" s="75" t="s">
        <v>733</v>
      </c>
      <c r="D28" s="75" t="s">
        <v>999</v>
      </c>
      <c r="E28" s="75"/>
      <c r="F28" s="75" t="s">
        <v>996</v>
      </c>
      <c r="G28" s="93">
        <v>10000</v>
      </c>
    </row>
    <row r="29" spans="1:7" ht="75" x14ac:dyDescent="0.3">
      <c r="A29" s="73" t="s">
        <v>44</v>
      </c>
      <c r="B29" s="75" t="s">
        <v>610</v>
      </c>
      <c r="C29" s="75" t="s">
        <v>997</v>
      </c>
      <c r="D29" s="75" t="s">
        <v>998</v>
      </c>
      <c r="E29" s="75"/>
      <c r="F29" s="75" t="s">
        <v>1001</v>
      </c>
      <c r="G29" s="93">
        <v>10000</v>
      </c>
    </row>
    <row r="30" spans="1:7" ht="75" x14ac:dyDescent="0.3">
      <c r="A30" s="73" t="s">
        <v>45</v>
      </c>
      <c r="B30" s="75" t="s">
        <v>610</v>
      </c>
      <c r="C30" s="75" t="s">
        <v>1002</v>
      </c>
      <c r="D30" s="75" t="s">
        <v>1003</v>
      </c>
      <c r="E30" s="75"/>
      <c r="F30" s="75" t="s">
        <v>1001</v>
      </c>
      <c r="G30" s="93">
        <v>10000</v>
      </c>
    </row>
    <row r="31" spans="1:7" ht="75" x14ac:dyDescent="0.3">
      <c r="A31" s="73" t="s">
        <v>86</v>
      </c>
      <c r="B31" s="75" t="s">
        <v>610</v>
      </c>
      <c r="C31" s="75" t="s">
        <v>1004</v>
      </c>
      <c r="D31" s="75" t="s">
        <v>1005</v>
      </c>
      <c r="E31" s="75"/>
      <c r="F31" s="75" t="s">
        <v>1001</v>
      </c>
      <c r="G31" s="93">
        <v>10000</v>
      </c>
    </row>
    <row r="32" spans="1:7" ht="75" x14ac:dyDescent="0.3">
      <c r="A32" s="73" t="s">
        <v>90</v>
      </c>
      <c r="B32" s="75" t="s">
        <v>1006</v>
      </c>
      <c r="C32" s="75" t="s">
        <v>1007</v>
      </c>
      <c r="D32" s="75" t="s">
        <v>1008</v>
      </c>
      <c r="E32" s="75"/>
      <c r="F32" s="75" t="s">
        <v>1009</v>
      </c>
      <c r="G32" s="93">
        <v>2000</v>
      </c>
    </row>
    <row r="33" spans="1:7" ht="75" x14ac:dyDescent="0.3">
      <c r="A33" s="73" t="s">
        <v>91</v>
      </c>
      <c r="B33" s="75" t="s">
        <v>1010</v>
      </c>
      <c r="C33" s="75" t="s">
        <v>1454</v>
      </c>
      <c r="D33" s="75" t="s">
        <v>1061</v>
      </c>
      <c r="E33" s="75"/>
      <c r="F33" s="75" t="s">
        <v>1011</v>
      </c>
      <c r="G33" s="93">
        <v>20000</v>
      </c>
    </row>
    <row r="34" spans="1:7" ht="19.5" thickBot="1" x14ac:dyDescent="0.35">
      <c r="A34" s="355"/>
      <c r="B34" s="262"/>
      <c r="C34" s="262"/>
      <c r="D34" s="262"/>
      <c r="E34" s="263"/>
      <c r="F34" s="353" t="s">
        <v>46</v>
      </c>
      <c r="G34" s="354">
        <v>368815.96</v>
      </c>
    </row>
    <row r="35" spans="1:7" x14ac:dyDescent="0.3">
      <c r="G35" s="1"/>
    </row>
    <row r="36" spans="1:7" x14ac:dyDescent="0.3">
      <c r="B36" s="1" t="s">
        <v>1467</v>
      </c>
    </row>
  </sheetData>
  <mergeCells count="2">
    <mergeCell ref="B1:F1"/>
    <mergeCell ref="B3:F3"/>
  </mergeCells>
  <phoneticPr fontId="13" type="noConversion"/>
  <pageMargins left="0" right="0" top="0" bottom="0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C1B00-0F23-4F0E-9E4E-DC3CD26C8796}">
  <sheetPr>
    <tabColor rgb="FFFFC000"/>
    <pageSetUpPr fitToPage="1"/>
  </sheetPr>
  <dimension ref="A1:F14"/>
  <sheetViews>
    <sheetView workbookViewId="0">
      <selection activeCell="B15" sqref="B15"/>
    </sheetView>
  </sheetViews>
  <sheetFormatPr defaultRowHeight="18.75" x14ac:dyDescent="0.3"/>
  <cols>
    <col min="1" max="1" width="9.140625" style="1"/>
    <col min="2" max="2" width="24.140625" style="1" customWidth="1"/>
    <col min="3" max="3" width="35.28515625" style="1" customWidth="1"/>
    <col min="4" max="4" width="26" style="1" customWidth="1"/>
    <col min="5" max="5" width="31.42578125" style="1" customWidth="1"/>
    <col min="6" max="6" width="30.7109375" style="1" customWidth="1"/>
    <col min="7" max="16384" width="9.140625" style="1"/>
  </cols>
  <sheetData>
    <row r="1" spans="1:6" x14ac:dyDescent="0.3">
      <c r="A1" s="95"/>
      <c r="B1" s="96"/>
      <c r="C1" s="365" t="s">
        <v>0</v>
      </c>
      <c r="D1" s="365"/>
      <c r="E1" s="365"/>
      <c r="F1" s="97"/>
    </row>
    <row r="2" spans="1:6" x14ac:dyDescent="0.3">
      <c r="A2" s="363" t="s">
        <v>1455</v>
      </c>
      <c r="B2" s="363"/>
      <c r="C2" s="363"/>
      <c r="D2" s="363"/>
      <c r="E2" s="363"/>
      <c r="F2" s="363"/>
    </row>
    <row r="3" spans="1:6" ht="19.5" thickBot="1" x14ac:dyDescent="0.35">
      <c r="A3" s="364"/>
      <c r="B3" s="364"/>
      <c r="C3" s="364"/>
      <c r="D3" s="364"/>
      <c r="E3" s="364"/>
      <c r="F3" s="364"/>
    </row>
    <row r="4" spans="1:6" x14ac:dyDescent="0.3">
      <c r="A4" s="57" t="s">
        <v>1</v>
      </c>
      <c r="B4" s="98" t="s">
        <v>2</v>
      </c>
      <c r="C4" s="98" t="s">
        <v>3</v>
      </c>
      <c r="D4" s="98" t="s">
        <v>4</v>
      </c>
      <c r="E4" s="99" t="s">
        <v>6</v>
      </c>
      <c r="F4" s="108" t="s">
        <v>7</v>
      </c>
    </row>
    <row r="5" spans="1:6" ht="112.5" x14ac:dyDescent="0.3">
      <c r="A5" s="109" t="s">
        <v>9</v>
      </c>
      <c r="B5" s="101" t="s">
        <v>572</v>
      </c>
      <c r="C5" s="68" t="s">
        <v>569</v>
      </c>
      <c r="D5" s="68" t="s">
        <v>570</v>
      </c>
      <c r="E5" s="102" t="s">
        <v>571</v>
      </c>
      <c r="F5" s="114">
        <v>13272.28</v>
      </c>
    </row>
    <row r="6" spans="1:6" ht="75" x14ac:dyDescent="0.3">
      <c r="A6" s="109" t="s">
        <v>20</v>
      </c>
      <c r="B6" s="101" t="s">
        <v>573</v>
      </c>
      <c r="C6" s="75" t="s">
        <v>1015</v>
      </c>
      <c r="D6" s="75" t="s">
        <v>1016</v>
      </c>
      <c r="E6" s="103" t="s">
        <v>1019</v>
      </c>
      <c r="F6" s="114">
        <v>10000</v>
      </c>
    </row>
    <row r="7" spans="1:6" ht="75" x14ac:dyDescent="0.3">
      <c r="A7" s="109" t="s">
        <v>12</v>
      </c>
      <c r="B7" s="101" t="s">
        <v>573</v>
      </c>
      <c r="C7" s="75" t="s">
        <v>1015</v>
      </c>
      <c r="D7" s="75" t="s">
        <v>1017</v>
      </c>
      <c r="E7" s="103" t="s">
        <v>1020</v>
      </c>
      <c r="F7" s="114">
        <v>10000</v>
      </c>
    </row>
    <row r="8" spans="1:6" ht="75" x14ac:dyDescent="0.3">
      <c r="A8" s="109" t="s">
        <v>14</v>
      </c>
      <c r="B8" s="101" t="s">
        <v>573</v>
      </c>
      <c r="C8" s="75" t="s">
        <v>1015</v>
      </c>
      <c r="D8" s="75" t="s">
        <v>1021</v>
      </c>
      <c r="E8" s="103" t="s">
        <v>1018</v>
      </c>
      <c r="F8" s="114">
        <v>10000</v>
      </c>
    </row>
    <row r="9" spans="1:6" s="3" customFormat="1" ht="112.5" x14ac:dyDescent="0.25">
      <c r="A9" s="67" t="s">
        <v>15</v>
      </c>
      <c r="B9" s="68" t="s">
        <v>528</v>
      </c>
      <c r="C9" s="68" t="s">
        <v>621</v>
      </c>
      <c r="D9" s="68" t="s">
        <v>574</v>
      </c>
      <c r="E9" s="104" t="s">
        <v>620</v>
      </c>
      <c r="F9" s="114">
        <v>6636.14</v>
      </c>
    </row>
    <row r="10" spans="1:6" s="3" customFormat="1" ht="93.75" x14ac:dyDescent="0.25">
      <c r="A10" s="67" t="s">
        <v>17</v>
      </c>
      <c r="B10" s="68" t="s">
        <v>573</v>
      </c>
      <c r="C10" s="68" t="s">
        <v>1022</v>
      </c>
      <c r="D10" s="68" t="s">
        <v>1026</v>
      </c>
      <c r="E10" s="104" t="s">
        <v>1023</v>
      </c>
      <c r="F10" s="114">
        <v>1000</v>
      </c>
    </row>
    <row r="11" spans="1:6" s="3" customFormat="1" ht="93.75" x14ac:dyDescent="0.25">
      <c r="A11" s="105" t="s">
        <v>18</v>
      </c>
      <c r="B11" s="106" t="s">
        <v>573</v>
      </c>
      <c r="C11" s="106" t="s">
        <v>1022</v>
      </c>
      <c r="D11" s="106" t="s">
        <v>1024</v>
      </c>
      <c r="E11" s="3" t="s">
        <v>1025</v>
      </c>
      <c r="F11" s="115">
        <v>20000</v>
      </c>
    </row>
    <row r="12" spans="1:6" ht="19.5" thickBot="1" x14ac:dyDescent="0.35">
      <c r="A12" s="107"/>
      <c r="B12" s="110"/>
      <c r="C12" s="110"/>
      <c r="D12" s="111"/>
      <c r="E12" s="113" t="s">
        <v>46</v>
      </c>
      <c r="F12" s="112">
        <f>SUM(F5:F11)</f>
        <v>70908.42</v>
      </c>
    </row>
    <row r="14" spans="1:6" x14ac:dyDescent="0.3">
      <c r="B14" s="1" t="s">
        <v>1471</v>
      </c>
    </row>
  </sheetData>
  <mergeCells count="2">
    <mergeCell ref="A2:F3"/>
    <mergeCell ref="C1:E1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B9FB7-DF21-48FB-9484-3054BA977786}">
  <dimension ref="A1:F6"/>
  <sheetViews>
    <sheetView workbookViewId="0">
      <selection activeCell="C12" sqref="C12"/>
    </sheetView>
  </sheetViews>
  <sheetFormatPr defaultRowHeight="18.75" x14ac:dyDescent="0.3"/>
  <cols>
    <col min="1" max="1" width="9.140625" style="1"/>
    <col min="2" max="2" width="24.140625" style="1" customWidth="1"/>
    <col min="3" max="3" width="35.28515625" style="1" customWidth="1"/>
    <col min="4" max="4" width="26" style="1" customWidth="1"/>
    <col min="5" max="5" width="23" style="1" customWidth="1"/>
    <col min="6" max="6" width="21" style="1" customWidth="1"/>
    <col min="7" max="16384" width="9.140625" style="1"/>
  </cols>
  <sheetData>
    <row r="1" spans="1:6" ht="24" customHeight="1" x14ac:dyDescent="0.3">
      <c r="A1" s="348"/>
      <c r="B1" s="307"/>
      <c r="C1" s="366"/>
      <c r="D1" s="366"/>
      <c r="E1" s="366"/>
      <c r="F1" s="349"/>
    </row>
    <row r="2" spans="1:6" ht="15" customHeight="1" x14ac:dyDescent="0.3">
      <c r="A2" s="363" t="s">
        <v>1493</v>
      </c>
      <c r="B2" s="363"/>
      <c r="C2" s="363"/>
      <c r="D2" s="363"/>
      <c r="E2" s="363"/>
      <c r="F2" s="363"/>
    </row>
    <row r="3" spans="1:6" ht="28.5" customHeight="1" thickBot="1" x14ac:dyDescent="0.35">
      <c r="A3" s="364"/>
      <c r="B3" s="364"/>
      <c r="C3" s="364"/>
      <c r="D3" s="364"/>
      <c r="E3" s="364"/>
      <c r="F3" s="364"/>
    </row>
    <row r="4" spans="1:6" ht="37.5" x14ac:dyDescent="0.3">
      <c r="A4" s="57" t="s">
        <v>1</v>
      </c>
      <c r="B4" s="98" t="s">
        <v>2</v>
      </c>
      <c r="C4" s="98" t="s">
        <v>3</v>
      </c>
      <c r="D4" s="98" t="s">
        <v>4</v>
      </c>
      <c r="E4" s="99" t="s">
        <v>6</v>
      </c>
      <c r="F4" s="108" t="s">
        <v>7</v>
      </c>
    </row>
    <row r="5" spans="1:6" ht="112.5" x14ac:dyDescent="0.3">
      <c r="A5" s="100" t="s">
        <v>9</v>
      </c>
      <c r="B5" s="101" t="s">
        <v>1449</v>
      </c>
      <c r="C5" s="68" t="s">
        <v>1450</v>
      </c>
      <c r="D5" s="68" t="s">
        <v>1451</v>
      </c>
      <c r="E5" s="102" t="s">
        <v>1452</v>
      </c>
      <c r="F5" s="114">
        <v>6854.4</v>
      </c>
    </row>
    <row r="6" spans="1:6" x14ac:dyDescent="0.3">
      <c r="A6" s="350"/>
      <c r="B6" s="262"/>
      <c r="C6" s="262"/>
      <c r="D6" s="263"/>
      <c r="E6" s="351" t="s">
        <v>46</v>
      </c>
      <c r="F6" s="352">
        <f>SUM(F5:F5)</f>
        <v>6854.4</v>
      </c>
    </row>
  </sheetData>
  <mergeCells count="2">
    <mergeCell ref="C1:E1"/>
    <mergeCell ref="A2:F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38987-9AE2-401C-B0A7-F26294BFBF2A}">
  <sheetPr>
    <tabColor rgb="FFFFFF00"/>
  </sheetPr>
  <dimension ref="A1:F14"/>
  <sheetViews>
    <sheetView workbookViewId="0">
      <selection sqref="A1:F3"/>
    </sheetView>
  </sheetViews>
  <sheetFormatPr defaultRowHeight="18.75" x14ac:dyDescent="0.3"/>
  <cols>
    <col min="1" max="1" width="9.140625" style="1"/>
    <col min="2" max="2" width="18.140625" style="1" customWidth="1"/>
    <col min="3" max="3" width="35.28515625" style="1" customWidth="1"/>
    <col min="4" max="4" width="26" style="1" customWidth="1"/>
    <col min="5" max="5" width="18.28515625" style="1" customWidth="1"/>
    <col min="6" max="6" width="16" style="1" customWidth="1"/>
    <col min="7" max="16384" width="9.140625" style="1"/>
  </cols>
  <sheetData>
    <row r="1" spans="1:6" ht="18.75" customHeight="1" x14ac:dyDescent="0.3">
      <c r="A1" s="344" t="s">
        <v>1488</v>
      </c>
      <c r="B1" s="344"/>
      <c r="C1" s="344"/>
      <c r="D1" s="344"/>
      <c r="E1" s="344"/>
      <c r="F1" s="344"/>
    </row>
    <row r="2" spans="1:6" ht="15" customHeight="1" x14ac:dyDescent="0.3">
      <c r="A2" s="345"/>
      <c r="B2" s="345" t="s">
        <v>1489</v>
      </c>
      <c r="C2" s="346"/>
      <c r="D2" s="345"/>
      <c r="E2" s="345"/>
      <c r="F2" s="345"/>
    </row>
    <row r="3" spans="1:6" ht="18.75" customHeight="1" thickBot="1" x14ac:dyDescent="0.35">
      <c r="A3" s="347"/>
      <c r="B3" s="347" t="s">
        <v>1490</v>
      </c>
      <c r="C3" s="347"/>
      <c r="D3" s="346"/>
      <c r="E3" s="347"/>
      <c r="F3" s="347"/>
    </row>
    <row r="4" spans="1:6" ht="56.25" x14ac:dyDescent="0.3">
      <c r="A4" s="57" t="s">
        <v>1</v>
      </c>
      <c r="B4" s="98" t="s">
        <v>2</v>
      </c>
      <c r="C4" s="98" t="s">
        <v>3</v>
      </c>
      <c r="D4" s="98" t="s">
        <v>4</v>
      </c>
      <c r="E4" s="99" t="s">
        <v>6</v>
      </c>
      <c r="F4" s="118" t="s">
        <v>7</v>
      </c>
    </row>
    <row r="5" spans="1:6" ht="112.5" x14ac:dyDescent="0.3">
      <c r="A5" s="116" t="s">
        <v>9</v>
      </c>
      <c r="B5" s="76" t="s">
        <v>591</v>
      </c>
      <c r="C5" s="76" t="s">
        <v>592</v>
      </c>
      <c r="D5" s="76" t="s">
        <v>593</v>
      </c>
      <c r="E5" s="76" t="s">
        <v>602</v>
      </c>
      <c r="F5" s="117">
        <v>6636.14</v>
      </c>
    </row>
    <row r="6" spans="1:6" ht="93.75" x14ac:dyDescent="0.3">
      <c r="A6" s="116" t="s">
        <v>20</v>
      </c>
      <c r="B6" s="76" t="s">
        <v>591</v>
      </c>
      <c r="C6" s="76" t="s">
        <v>594</v>
      </c>
      <c r="D6" s="76" t="s">
        <v>595</v>
      </c>
      <c r="E6" s="76" t="s">
        <v>603</v>
      </c>
      <c r="F6" s="117">
        <v>6636.14</v>
      </c>
    </row>
    <row r="7" spans="1:6" ht="93.75" x14ac:dyDescent="0.3">
      <c r="A7" s="116" t="s">
        <v>12</v>
      </c>
      <c r="B7" s="76" t="s">
        <v>591</v>
      </c>
      <c r="C7" s="76" t="s">
        <v>599</v>
      </c>
      <c r="D7" s="76" t="s">
        <v>600</v>
      </c>
      <c r="E7" s="76" t="s">
        <v>601</v>
      </c>
      <c r="F7" s="117">
        <v>6636.14</v>
      </c>
    </row>
    <row r="8" spans="1:6" ht="93.75" x14ac:dyDescent="0.3">
      <c r="A8" s="116" t="s">
        <v>14</v>
      </c>
      <c r="B8" s="76" t="s">
        <v>591</v>
      </c>
      <c r="C8" s="76" t="s">
        <v>735</v>
      </c>
      <c r="D8" s="76" t="s">
        <v>736</v>
      </c>
      <c r="E8" s="76" t="s">
        <v>740</v>
      </c>
      <c r="F8" s="117">
        <v>10000</v>
      </c>
    </row>
    <row r="9" spans="1:6" ht="75" x14ac:dyDescent="0.3">
      <c r="A9" s="109" t="s">
        <v>15</v>
      </c>
      <c r="B9" s="76" t="s">
        <v>737</v>
      </c>
      <c r="C9" s="76" t="s">
        <v>738</v>
      </c>
      <c r="D9" s="76" t="s">
        <v>739</v>
      </c>
      <c r="E9" s="76" t="s">
        <v>741</v>
      </c>
      <c r="F9" s="117">
        <v>10000</v>
      </c>
    </row>
    <row r="10" spans="1:6" ht="93.75" x14ac:dyDescent="0.3">
      <c r="A10" s="109" t="s">
        <v>17</v>
      </c>
      <c r="B10" s="76" t="s">
        <v>1456</v>
      </c>
      <c r="C10" s="76" t="s">
        <v>1459</v>
      </c>
      <c r="D10" s="76" t="s">
        <v>1457</v>
      </c>
      <c r="E10" s="76" t="s">
        <v>1458</v>
      </c>
      <c r="F10" s="117">
        <v>10000</v>
      </c>
    </row>
    <row r="11" spans="1:6" ht="75" x14ac:dyDescent="0.3">
      <c r="A11" s="109" t="s">
        <v>18</v>
      </c>
      <c r="B11" s="76" t="s">
        <v>1460</v>
      </c>
      <c r="C11" s="76" t="s">
        <v>1461</v>
      </c>
      <c r="D11" s="76" t="s">
        <v>1462</v>
      </c>
      <c r="E11" s="76" t="s">
        <v>1463</v>
      </c>
      <c r="F11" s="117">
        <v>10000</v>
      </c>
    </row>
    <row r="12" spans="1:6" x14ac:dyDescent="0.3">
      <c r="A12" s="338"/>
      <c r="B12" s="262"/>
      <c r="C12" s="262"/>
      <c r="D12" s="263"/>
      <c r="E12" s="342" t="s">
        <v>1472</v>
      </c>
      <c r="F12" s="343">
        <f>SUM(F5:F11)</f>
        <v>59908.42</v>
      </c>
    </row>
    <row r="14" spans="1:6" x14ac:dyDescent="0.3">
      <c r="B14" s="1" t="s">
        <v>1471</v>
      </c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37E5A6-09A8-42B2-8436-65B3B4170B62}">
  <sheetPr>
    <tabColor theme="4" tint="0.39997558519241921"/>
    <pageSetUpPr fitToPage="1"/>
  </sheetPr>
  <dimension ref="A1:M12"/>
  <sheetViews>
    <sheetView workbookViewId="0">
      <selection activeCell="B2" sqref="B2"/>
    </sheetView>
  </sheetViews>
  <sheetFormatPr defaultRowHeight="18.75" x14ac:dyDescent="0.3"/>
  <cols>
    <col min="1" max="1" width="9.140625" style="1"/>
    <col min="2" max="2" width="24.140625" style="1" customWidth="1"/>
    <col min="3" max="3" width="35.28515625" style="1" customWidth="1"/>
    <col min="4" max="4" width="26" style="1" customWidth="1"/>
    <col min="5" max="5" width="20.140625" style="1" customWidth="1"/>
    <col min="6" max="6" width="21.42578125" style="1" customWidth="1"/>
    <col min="7" max="16384" width="9.140625" style="1"/>
  </cols>
  <sheetData>
    <row r="1" spans="1:13" x14ac:dyDescent="0.3">
      <c r="B1" s="96"/>
      <c r="C1" s="96" t="s">
        <v>1496</v>
      </c>
      <c r="D1" s="96"/>
      <c r="E1" s="96"/>
      <c r="F1" s="96"/>
    </row>
    <row r="2" spans="1:13" ht="15" customHeight="1" x14ac:dyDescent="0.3">
      <c r="A2" s="340"/>
      <c r="B2" s="340" t="s">
        <v>1495</v>
      </c>
      <c r="C2" s="340"/>
      <c r="D2" s="340"/>
      <c r="E2" s="340"/>
      <c r="F2" s="340"/>
    </row>
    <row r="3" spans="1:13" ht="19.5" customHeight="1" thickBot="1" x14ac:dyDescent="0.35">
      <c r="A3" s="341"/>
      <c r="B3" s="341" t="s">
        <v>1494</v>
      </c>
      <c r="C3" s="341"/>
      <c r="D3" s="341"/>
      <c r="E3" s="341"/>
      <c r="F3" s="341"/>
    </row>
    <row r="4" spans="1:13" ht="37.5" x14ac:dyDescent="0.3">
      <c r="A4" s="57" t="s">
        <v>1</v>
      </c>
      <c r="B4" s="98" t="s">
        <v>2</v>
      </c>
      <c r="C4" s="98" t="s">
        <v>3</v>
      </c>
      <c r="D4" s="98" t="s">
        <v>4</v>
      </c>
      <c r="E4" s="99" t="s">
        <v>6</v>
      </c>
      <c r="F4" s="118" t="s">
        <v>7</v>
      </c>
    </row>
    <row r="5" spans="1:13" ht="75" x14ac:dyDescent="0.3">
      <c r="A5" s="116" t="s">
        <v>9</v>
      </c>
      <c r="B5" s="52" t="s">
        <v>968</v>
      </c>
      <c r="C5" s="76" t="s">
        <v>969</v>
      </c>
      <c r="D5" s="76" t="s">
        <v>966</v>
      </c>
      <c r="E5" s="76" t="s">
        <v>967</v>
      </c>
      <c r="F5" s="117">
        <v>46234</v>
      </c>
    </row>
    <row r="6" spans="1:13" ht="93.75" x14ac:dyDescent="0.3">
      <c r="A6" s="116" t="s">
        <v>20</v>
      </c>
      <c r="B6" s="52" t="s">
        <v>970</v>
      </c>
      <c r="C6" s="76" t="s">
        <v>973</v>
      </c>
      <c r="D6" s="76" t="s">
        <v>971</v>
      </c>
      <c r="E6" s="76" t="s">
        <v>972</v>
      </c>
      <c r="F6" s="117">
        <v>36200</v>
      </c>
      <c r="J6" s="96"/>
      <c r="K6" s="96"/>
      <c r="L6" s="96"/>
      <c r="M6" s="96"/>
    </row>
    <row r="7" spans="1:13" ht="75" x14ac:dyDescent="0.3">
      <c r="A7" s="116" t="s">
        <v>12</v>
      </c>
      <c r="B7" s="52" t="s">
        <v>974</v>
      </c>
      <c r="C7" s="76" t="s">
        <v>976</v>
      </c>
      <c r="D7" s="76" t="s">
        <v>975</v>
      </c>
      <c r="E7" s="76" t="s">
        <v>977</v>
      </c>
      <c r="F7" s="117">
        <v>64300</v>
      </c>
      <c r="J7" s="48"/>
      <c r="K7" s="340"/>
      <c r="L7" s="340"/>
      <c r="M7" s="340"/>
    </row>
    <row r="8" spans="1:13" ht="75" x14ac:dyDescent="0.3">
      <c r="A8" s="116" t="s">
        <v>14</v>
      </c>
      <c r="B8" s="52" t="s">
        <v>978</v>
      </c>
      <c r="C8" s="76" t="s">
        <v>979</v>
      </c>
      <c r="D8" s="76" t="s">
        <v>980</v>
      </c>
      <c r="E8" s="76" t="s">
        <v>981</v>
      </c>
      <c r="F8" s="120">
        <v>40000</v>
      </c>
      <c r="J8" s="361"/>
      <c r="K8" s="361"/>
      <c r="L8" s="361"/>
      <c r="M8" s="361"/>
    </row>
    <row r="9" spans="1:13" ht="56.25" x14ac:dyDescent="0.3">
      <c r="A9" s="116" t="s">
        <v>15</v>
      </c>
      <c r="B9" s="52" t="s">
        <v>984</v>
      </c>
      <c r="C9" s="76" t="s">
        <v>986</v>
      </c>
      <c r="D9" s="76" t="s">
        <v>982</v>
      </c>
      <c r="E9" s="76" t="s">
        <v>983</v>
      </c>
      <c r="F9" s="117">
        <v>20448</v>
      </c>
    </row>
    <row r="10" spans="1:13" ht="75" x14ac:dyDescent="0.3">
      <c r="A10" s="116" t="s">
        <v>17</v>
      </c>
      <c r="B10" s="52" t="s">
        <v>985</v>
      </c>
      <c r="C10" s="76" t="s">
        <v>990</v>
      </c>
      <c r="D10" s="76" t="s">
        <v>987</v>
      </c>
      <c r="E10" s="76" t="s">
        <v>988</v>
      </c>
      <c r="F10" s="117">
        <v>227400</v>
      </c>
    </row>
    <row r="11" spans="1:13" ht="75.75" thickBot="1" x14ac:dyDescent="0.35">
      <c r="A11" s="116" t="s">
        <v>18</v>
      </c>
      <c r="B11" s="52" t="s">
        <v>989</v>
      </c>
      <c r="C11" s="76" t="s">
        <v>991</v>
      </c>
      <c r="D11" s="76" t="s">
        <v>992</v>
      </c>
      <c r="E11" s="121" t="s">
        <v>993</v>
      </c>
      <c r="F11" s="122">
        <v>44186</v>
      </c>
    </row>
    <row r="12" spans="1:13" ht="19.5" thickBot="1" x14ac:dyDescent="0.35">
      <c r="A12" s="338"/>
      <c r="B12" s="262"/>
      <c r="C12" s="262"/>
      <c r="D12" s="339"/>
      <c r="E12" s="336" t="s">
        <v>46</v>
      </c>
      <c r="F12" s="337">
        <f>SUM(F5:F11)</f>
        <v>478768</v>
      </c>
    </row>
  </sheetData>
  <mergeCells count="1">
    <mergeCell ref="J8:M8"/>
  </mergeCells>
  <pageMargins left="0.7" right="0.7" top="0.75" bottom="0.75" header="0.3" footer="0.3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5A8EBF-6545-49A8-B4EB-9DF241A569B5}">
  <sheetPr>
    <tabColor rgb="FF92D050"/>
  </sheetPr>
  <dimension ref="A1:H9"/>
  <sheetViews>
    <sheetView workbookViewId="0">
      <selection activeCell="G20" sqref="G20"/>
    </sheetView>
  </sheetViews>
  <sheetFormatPr defaultColWidth="8.85546875" defaultRowHeight="17.25" x14ac:dyDescent="0.3"/>
  <cols>
    <col min="1" max="1" width="5" style="18" customWidth="1"/>
    <col min="2" max="2" width="19.7109375" style="18" bestFit="1" customWidth="1"/>
    <col min="3" max="3" width="20.28515625" style="18" bestFit="1" customWidth="1"/>
    <col min="4" max="4" width="27.28515625" style="18" customWidth="1"/>
    <col min="5" max="5" width="12.42578125" style="18" hidden="1" customWidth="1"/>
    <col min="6" max="6" width="13.85546875" style="18" bestFit="1" customWidth="1"/>
    <col min="7" max="7" width="16.42578125" style="18" customWidth="1"/>
    <col min="8" max="8" width="38.42578125" style="18" hidden="1" customWidth="1"/>
    <col min="9" max="16384" width="8.85546875" style="18"/>
  </cols>
  <sheetData>
    <row r="1" spans="1:8" ht="17.25" customHeight="1" x14ac:dyDescent="0.3">
      <c r="A1" s="368" t="s">
        <v>0</v>
      </c>
      <c r="B1" s="368"/>
      <c r="C1" s="368"/>
      <c r="D1" s="368"/>
      <c r="E1" s="368"/>
      <c r="F1" s="368"/>
      <c r="G1" s="368"/>
    </row>
    <row r="2" spans="1:8" ht="17.25" customHeight="1" x14ac:dyDescent="0.3">
      <c r="A2" s="367" t="s">
        <v>604</v>
      </c>
      <c r="B2" s="367"/>
      <c r="C2" s="367"/>
      <c r="D2" s="367"/>
      <c r="E2" s="367"/>
      <c r="F2" s="367"/>
      <c r="G2" s="367"/>
    </row>
    <row r="3" spans="1:8" x14ac:dyDescent="0.3">
      <c r="A3" s="367"/>
      <c r="B3" s="367"/>
      <c r="C3" s="367"/>
      <c r="D3" s="367"/>
      <c r="E3" s="367"/>
      <c r="F3" s="367"/>
      <c r="G3" s="367"/>
    </row>
    <row r="4" spans="1:8" ht="19.5" customHeight="1" thickBot="1" x14ac:dyDescent="0.35">
      <c r="A4" s="369" t="s">
        <v>1126</v>
      </c>
      <c r="B4" s="369"/>
      <c r="C4" s="369"/>
      <c r="D4" s="369"/>
      <c r="E4" s="369"/>
      <c r="F4" s="369"/>
      <c r="G4" s="369"/>
      <c r="H4" s="43"/>
    </row>
    <row r="5" spans="1:8" s="24" customFormat="1" ht="52.5" thickBot="1" x14ac:dyDescent="0.3">
      <c r="A5" s="20" t="s">
        <v>1</v>
      </c>
      <c r="B5" s="21" t="s">
        <v>2</v>
      </c>
      <c r="C5" s="22" t="s">
        <v>3</v>
      </c>
      <c r="D5" s="22" t="s">
        <v>4</v>
      </c>
      <c r="E5" s="22" t="s">
        <v>5</v>
      </c>
      <c r="F5" s="23" t="s">
        <v>6</v>
      </c>
      <c r="G5" s="123" t="s">
        <v>7</v>
      </c>
      <c r="H5" s="24" t="s">
        <v>172</v>
      </c>
    </row>
    <row r="6" spans="1:8" ht="70.5" thickTop="1" thickBot="1" x14ac:dyDescent="0.35">
      <c r="A6" s="29" t="s">
        <v>9</v>
      </c>
      <c r="B6" s="124" t="s">
        <v>605</v>
      </c>
      <c r="C6" s="125" t="s">
        <v>606</v>
      </c>
      <c r="D6" s="126" t="s">
        <v>608</v>
      </c>
      <c r="E6" s="30"/>
      <c r="F6" s="31" t="s">
        <v>607</v>
      </c>
      <c r="G6" s="127">
        <v>1327.23</v>
      </c>
    </row>
    <row r="7" spans="1:8" ht="18" thickBot="1" x14ac:dyDescent="0.35">
      <c r="A7" s="332"/>
      <c r="B7" s="335"/>
      <c r="C7" s="333"/>
      <c r="D7" s="334"/>
      <c r="E7" s="42"/>
      <c r="F7" s="330" t="s">
        <v>46</v>
      </c>
      <c r="G7" s="331">
        <f>SUM(G6:G6)</f>
        <v>1327.23</v>
      </c>
    </row>
    <row r="8" spans="1:8" ht="34.5" hidden="1" x14ac:dyDescent="0.3">
      <c r="B8" s="25" t="s">
        <v>180</v>
      </c>
    </row>
    <row r="9" spans="1:8" x14ac:dyDescent="0.3">
      <c r="G9" s="19"/>
    </row>
  </sheetData>
  <mergeCells count="3">
    <mergeCell ref="A2:G3"/>
    <mergeCell ref="A1:G1"/>
    <mergeCell ref="A4:G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1BFBE-6789-44F0-82FB-EC821CC4C44C}">
  <sheetPr>
    <tabColor theme="5" tint="-0.249977111117893"/>
    <pageSetUpPr fitToPage="1"/>
  </sheetPr>
  <dimension ref="A1:I117"/>
  <sheetViews>
    <sheetView topLeftCell="A109" workbookViewId="0">
      <selection activeCell="H117" sqref="H117"/>
    </sheetView>
  </sheetViews>
  <sheetFormatPr defaultColWidth="8.85546875" defaultRowHeight="18.75" x14ac:dyDescent="0.3"/>
  <cols>
    <col min="1" max="1" width="5.5703125" style="89" bestFit="1" customWidth="1"/>
    <col min="2" max="2" width="30.7109375" style="1" customWidth="1"/>
    <col min="3" max="3" width="34" style="1" customWidth="1"/>
    <col min="4" max="4" width="27.5703125" style="1" customWidth="1"/>
    <col min="5" max="5" width="10" style="1" hidden="1" customWidth="1"/>
    <col min="6" max="6" width="20.85546875" style="1" customWidth="1"/>
    <col min="7" max="7" width="22.7109375" style="253" customWidth="1"/>
    <col min="8" max="8" width="12.7109375" style="1" bestFit="1" customWidth="1"/>
    <col min="9" max="9" width="16.28515625" style="1" bestFit="1" customWidth="1"/>
    <col min="10" max="16384" width="8.85546875" style="1"/>
  </cols>
  <sheetData>
    <row r="1" spans="1:7" ht="32.25" customHeight="1" x14ac:dyDescent="0.3">
      <c r="A1" s="365" t="s">
        <v>1481</v>
      </c>
      <c r="B1" s="365"/>
      <c r="C1" s="365"/>
      <c r="D1" s="365"/>
      <c r="E1" s="365"/>
      <c r="F1" s="365"/>
      <c r="G1" s="365"/>
    </row>
    <row r="2" spans="1:7" ht="21" customHeight="1" x14ac:dyDescent="0.3">
      <c r="A2" s="269" t="s">
        <v>1062</v>
      </c>
      <c r="B2" s="365" t="s">
        <v>1063</v>
      </c>
      <c r="C2" s="365"/>
      <c r="D2" s="365"/>
      <c r="E2" s="365"/>
      <c r="F2" s="365"/>
      <c r="G2" s="365"/>
    </row>
    <row r="3" spans="1:7" ht="15.95" customHeight="1" thickBot="1" x14ac:dyDescent="0.35">
      <c r="A3" s="270"/>
      <c r="B3" s="270"/>
      <c r="C3" s="364" t="s">
        <v>1126</v>
      </c>
      <c r="D3" s="364"/>
      <c r="E3" s="364"/>
      <c r="F3" s="364"/>
      <c r="G3" s="270"/>
    </row>
    <row r="4" spans="1:7" s="2" customFormat="1" ht="75.75" thickBot="1" x14ac:dyDescent="0.3">
      <c r="A4" s="57" t="s">
        <v>1</v>
      </c>
      <c r="B4" s="58" t="s">
        <v>2</v>
      </c>
      <c r="C4" s="58" t="s">
        <v>3</v>
      </c>
      <c r="D4" s="58" t="s">
        <v>4</v>
      </c>
      <c r="E4" s="58" t="s">
        <v>5</v>
      </c>
      <c r="F4" s="59" t="s">
        <v>6</v>
      </c>
      <c r="G4" s="306" t="s">
        <v>7</v>
      </c>
    </row>
    <row r="5" spans="1:7" ht="150.75" thickTop="1" x14ac:dyDescent="0.3">
      <c r="A5" s="73">
        <v>2</v>
      </c>
      <c r="B5" s="101" t="s">
        <v>181</v>
      </c>
      <c r="C5" s="68" t="s">
        <v>182</v>
      </c>
      <c r="D5" s="68" t="s">
        <v>183</v>
      </c>
      <c r="E5" s="32" t="s">
        <v>11</v>
      </c>
      <c r="F5" s="102" t="s">
        <v>184</v>
      </c>
      <c r="G5" s="308">
        <f>50000+50000</f>
        <v>100000</v>
      </c>
    </row>
    <row r="6" spans="1:7" ht="150" x14ac:dyDescent="0.3">
      <c r="A6" s="100">
        <v>3</v>
      </c>
      <c r="B6" s="101" t="s">
        <v>185</v>
      </c>
      <c r="C6" s="68" t="s">
        <v>186</v>
      </c>
      <c r="D6" s="68" t="s">
        <v>187</v>
      </c>
      <c r="E6" s="32" t="s">
        <v>11</v>
      </c>
      <c r="F6" s="102" t="s">
        <v>188</v>
      </c>
      <c r="G6" s="308">
        <f>100000+50000</f>
        <v>150000</v>
      </c>
    </row>
    <row r="7" spans="1:7" ht="150" x14ac:dyDescent="0.3">
      <c r="A7" s="73">
        <v>4</v>
      </c>
      <c r="B7" s="101" t="s">
        <v>625</v>
      </c>
      <c r="C7" s="68" t="s">
        <v>189</v>
      </c>
      <c r="D7" s="68" t="s">
        <v>1480</v>
      </c>
      <c r="E7" s="32" t="s">
        <v>11</v>
      </c>
      <c r="F7" s="102" t="s">
        <v>190</v>
      </c>
      <c r="G7" s="308">
        <f>100000+100000</f>
        <v>200000</v>
      </c>
    </row>
    <row r="8" spans="1:7" ht="150" x14ac:dyDescent="0.3">
      <c r="A8" s="100">
        <v>5</v>
      </c>
      <c r="B8" s="271" t="s">
        <v>191</v>
      </c>
      <c r="C8" s="259" t="s">
        <v>192</v>
      </c>
      <c r="D8" s="259" t="s">
        <v>193</v>
      </c>
      <c r="E8" s="272" t="s">
        <v>11</v>
      </c>
      <c r="F8" s="273" t="s">
        <v>194</v>
      </c>
      <c r="G8" s="309">
        <f>100000+100000</f>
        <v>200000</v>
      </c>
    </row>
    <row r="9" spans="1:7" ht="75" x14ac:dyDescent="0.3">
      <c r="A9" s="73">
        <v>6</v>
      </c>
      <c r="B9" s="40" t="s">
        <v>195</v>
      </c>
      <c r="C9" s="40" t="s">
        <v>196</v>
      </c>
      <c r="D9" s="40" t="s">
        <v>197</v>
      </c>
      <c r="E9" s="274" t="s">
        <v>11</v>
      </c>
      <c r="F9" s="40" t="s">
        <v>198</v>
      </c>
      <c r="G9" s="275">
        <v>260250</v>
      </c>
    </row>
    <row r="10" spans="1:7" ht="55.7" customHeight="1" x14ac:dyDescent="0.3">
      <c r="A10" s="100">
        <v>7</v>
      </c>
      <c r="B10" s="276" t="s">
        <v>199</v>
      </c>
      <c r="C10" s="276" t="s">
        <v>200</v>
      </c>
      <c r="D10" s="276" t="s">
        <v>201</v>
      </c>
      <c r="E10" s="277" t="s">
        <v>11</v>
      </c>
      <c r="F10" s="278" t="s">
        <v>202</v>
      </c>
      <c r="G10" s="279">
        <v>500000</v>
      </c>
    </row>
    <row r="11" spans="1:7" ht="93.75" x14ac:dyDescent="0.3">
      <c r="A11" s="73">
        <v>8</v>
      </c>
      <c r="B11" s="276" t="s">
        <v>203</v>
      </c>
      <c r="C11" s="276" t="s">
        <v>200</v>
      </c>
      <c r="D11" s="276" t="s">
        <v>204</v>
      </c>
      <c r="E11" s="277" t="s">
        <v>11</v>
      </c>
      <c r="F11" s="278" t="s">
        <v>202</v>
      </c>
      <c r="G11" s="279">
        <v>500000</v>
      </c>
    </row>
    <row r="12" spans="1:7" ht="93.75" x14ac:dyDescent="0.3">
      <c r="A12" s="100">
        <v>9</v>
      </c>
      <c r="B12" s="280" t="s">
        <v>205</v>
      </c>
      <c r="C12" s="75" t="s">
        <v>206</v>
      </c>
      <c r="D12" s="75" t="s">
        <v>207</v>
      </c>
      <c r="E12" s="281" t="s">
        <v>11</v>
      </c>
      <c r="F12" s="103" t="s">
        <v>208</v>
      </c>
      <c r="G12" s="282">
        <v>500000</v>
      </c>
    </row>
    <row r="13" spans="1:7" ht="112.5" x14ac:dyDescent="0.3">
      <c r="A13" s="73">
        <v>10</v>
      </c>
      <c r="B13" s="69" t="s">
        <v>209</v>
      </c>
      <c r="C13" s="40" t="s">
        <v>210</v>
      </c>
      <c r="D13" s="75" t="s">
        <v>211</v>
      </c>
      <c r="E13" s="68"/>
      <c r="F13" s="102" t="s">
        <v>212</v>
      </c>
      <c r="G13" s="283">
        <v>500000</v>
      </c>
    </row>
    <row r="14" spans="1:7" ht="93.75" x14ac:dyDescent="0.3">
      <c r="A14" s="100">
        <v>11</v>
      </c>
      <c r="B14" s="69" t="s">
        <v>213</v>
      </c>
      <c r="C14" s="40" t="s">
        <v>214</v>
      </c>
      <c r="D14" s="75" t="s">
        <v>215</v>
      </c>
      <c r="E14" s="68"/>
      <c r="F14" s="102" t="s">
        <v>216</v>
      </c>
      <c r="G14" s="283">
        <v>500000</v>
      </c>
    </row>
    <row r="15" spans="1:7" ht="93.75" x14ac:dyDescent="0.3">
      <c r="A15" s="73">
        <v>12</v>
      </c>
      <c r="B15" s="69" t="s">
        <v>217</v>
      </c>
      <c r="C15" s="40" t="s">
        <v>218</v>
      </c>
      <c r="D15" s="75" t="s">
        <v>219</v>
      </c>
      <c r="E15" s="68"/>
      <c r="F15" s="102" t="s">
        <v>220</v>
      </c>
      <c r="G15" s="283">
        <v>500000</v>
      </c>
    </row>
    <row r="16" spans="1:7" ht="75" x14ac:dyDescent="0.3">
      <c r="A16" s="100">
        <v>13</v>
      </c>
      <c r="B16" s="69" t="s">
        <v>221</v>
      </c>
      <c r="C16" s="40" t="s">
        <v>222</v>
      </c>
      <c r="D16" s="75" t="s">
        <v>223</v>
      </c>
      <c r="E16" s="68"/>
      <c r="F16" s="102" t="s">
        <v>224</v>
      </c>
      <c r="G16" s="283">
        <v>50000</v>
      </c>
    </row>
    <row r="17" spans="1:7" ht="79.5" customHeight="1" x14ac:dyDescent="0.3">
      <c r="A17" s="73">
        <v>14</v>
      </c>
      <c r="B17" s="69" t="s">
        <v>225</v>
      </c>
      <c r="C17" s="40" t="s">
        <v>226</v>
      </c>
      <c r="D17" s="75" t="s">
        <v>227</v>
      </c>
      <c r="E17" s="68"/>
      <c r="F17" s="102" t="s">
        <v>228</v>
      </c>
      <c r="G17" s="283">
        <v>500000</v>
      </c>
    </row>
    <row r="18" spans="1:7" ht="79.5" customHeight="1" x14ac:dyDescent="0.3">
      <c r="A18" s="100">
        <v>15</v>
      </c>
      <c r="B18" s="69" t="s">
        <v>229</v>
      </c>
      <c r="C18" s="40" t="s">
        <v>226</v>
      </c>
      <c r="D18" s="75" t="s">
        <v>230</v>
      </c>
      <c r="E18" s="68"/>
      <c r="F18" s="102" t="s">
        <v>228</v>
      </c>
      <c r="G18" s="283">
        <v>500000</v>
      </c>
    </row>
    <row r="19" spans="1:7" ht="108.4" customHeight="1" x14ac:dyDescent="0.3">
      <c r="A19" s="73">
        <v>16</v>
      </c>
      <c r="B19" s="69" t="s">
        <v>231</v>
      </c>
      <c r="C19" s="40" t="s">
        <v>232</v>
      </c>
      <c r="D19" s="75" t="s">
        <v>233</v>
      </c>
      <c r="E19" s="68"/>
      <c r="F19" s="102" t="s">
        <v>234</v>
      </c>
      <c r="G19" s="283">
        <f>100000+5000</f>
        <v>105000</v>
      </c>
    </row>
    <row r="20" spans="1:7" ht="79.5" customHeight="1" x14ac:dyDescent="0.3">
      <c r="A20" s="100">
        <v>17</v>
      </c>
      <c r="B20" s="284" t="s">
        <v>235</v>
      </c>
      <c r="C20" s="40" t="s">
        <v>236</v>
      </c>
      <c r="D20" s="75" t="s">
        <v>237</v>
      </c>
      <c r="E20" s="68"/>
      <c r="F20" s="102" t="s">
        <v>238</v>
      </c>
      <c r="G20" s="283">
        <v>500000</v>
      </c>
    </row>
    <row r="21" spans="1:7" ht="88.9" customHeight="1" x14ac:dyDescent="0.3">
      <c r="A21" s="73">
        <v>18</v>
      </c>
      <c r="B21" s="69" t="s">
        <v>239</v>
      </c>
      <c r="C21" s="40" t="s">
        <v>240</v>
      </c>
      <c r="D21" s="75" t="s">
        <v>241</v>
      </c>
      <c r="E21" s="68"/>
      <c r="F21" s="102" t="s">
        <v>242</v>
      </c>
      <c r="G21" s="283">
        <v>500000</v>
      </c>
    </row>
    <row r="22" spans="1:7" ht="93.75" x14ac:dyDescent="0.3">
      <c r="A22" s="100">
        <v>19</v>
      </c>
      <c r="B22" s="285" t="s">
        <v>243</v>
      </c>
      <c r="C22" s="285" t="s">
        <v>244</v>
      </c>
      <c r="D22" s="286" t="s">
        <v>245</v>
      </c>
      <c r="E22" s="287"/>
      <c r="F22" s="288" t="s">
        <v>246</v>
      </c>
      <c r="G22" s="289">
        <v>0</v>
      </c>
    </row>
    <row r="23" spans="1:7" ht="105.95" customHeight="1" x14ac:dyDescent="0.3">
      <c r="A23" s="73">
        <v>20</v>
      </c>
      <c r="B23" s="310" t="s">
        <v>247</v>
      </c>
      <c r="C23" s="311" t="s">
        <v>248</v>
      </c>
      <c r="D23" s="312" t="s">
        <v>249</v>
      </c>
      <c r="E23" s="101"/>
      <c r="F23" s="313" t="s">
        <v>250</v>
      </c>
      <c r="G23" s="314">
        <v>200000</v>
      </c>
    </row>
    <row r="24" spans="1:7" ht="112.5" x14ac:dyDescent="0.3">
      <c r="A24" s="73">
        <v>22</v>
      </c>
      <c r="B24" s="69" t="s">
        <v>255</v>
      </c>
      <c r="C24" s="40" t="s">
        <v>256</v>
      </c>
      <c r="D24" s="75" t="s">
        <v>478</v>
      </c>
      <c r="E24" s="68" t="s">
        <v>11</v>
      </c>
      <c r="F24" s="102" t="s">
        <v>257</v>
      </c>
      <c r="G24" s="283">
        <v>10000</v>
      </c>
    </row>
    <row r="25" spans="1:7" ht="112.5" x14ac:dyDescent="0.3">
      <c r="A25" s="100">
        <v>23</v>
      </c>
      <c r="B25" s="69" t="s">
        <v>255</v>
      </c>
      <c r="C25" s="40" t="s">
        <v>256</v>
      </c>
      <c r="D25" s="75" t="s">
        <v>479</v>
      </c>
      <c r="E25" s="68" t="s">
        <v>11</v>
      </c>
      <c r="F25" s="102" t="s">
        <v>257</v>
      </c>
      <c r="G25" s="283">
        <v>5000</v>
      </c>
    </row>
    <row r="26" spans="1:7" ht="112.5" x14ac:dyDescent="0.3">
      <c r="A26" s="73">
        <v>24</v>
      </c>
      <c r="B26" s="69" t="s">
        <v>258</v>
      </c>
      <c r="C26" s="40" t="s">
        <v>259</v>
      </c>
      <c r="D26" s="75" t="s">
        <v>260</v>
      </c>
      <c r="E26" s="68" t="s">
        <v>11</v>
      </c>
      <c r="F26" s="102" t="s">
        <v>261</v>
      </c>
      <c r="G26" s="283">
        <v>1000000</v>
      </c>
    </row>
    <row r="27" spans="1:7" ht="112.5" x14ac:dyDescent="0.3">
      <c r="A27" s="100">
        <v>25</v>
      </c>
      <c r="B27" s="69" t="s">
        <v>258</v>
      </c>
      <c r="C27" s="40" t="s">
        <v>262</v>
      </c>
      <c r="D27" s="75" t="s">
        <v>263</v>
      </c>
      <c r="E27" s="68" t="s">
        <v>11</v>
      </c>
      <c r="F27" s="102" t="s">
        <v>261</v>
      </c>
      <c r="G27" s="283">
        <v>500000</v>
      </c>
    </row>
    <row r="28" spans="1:7" ht="112.5" x14ac:dyDescent="0.3">
      <c r="A28" s="73">
        <v>26</v>
      </c>
      <c r="B28" s="69" t="s">
        <v>258</v>
      </c>
      <c r="C28" s="40" t="s">
        <v>626</v>
      </c>
      <c r="D28" s="75" t="s">
        <v>627</v>
      </c>
      <c r="E28" s="68" t="s">
        <v>11</v>
      </c>
      <c r="F28" s="102" t="s">
        <v>261</v>
      </c>
      <c r="G28" s="283">
        <v>500000</v>
      </c>
    </row>
    <row r="29" spans="1:7" ht="131.25" x14ac:dyDescent="0.3">
      <c r="A29" s="100">
        <v>29</v>
      </c>
      <c r="B29" s="69" t="s">
        <v>272</v>
      </c>
      <c r="C29" s="40" t="s">
        <v>273</v>
      </c>
      <c r="D29" s="75" t="s">
        <v>274</v>
      </c>
      <c r="E29" s="68" t="s">
        <v>11</v>
      </c>
      <c r="F29" s="102" t="s">
        <v>275</v>
      </c>
      <c r="G29" s="283">
        <v>150000</v>
      </c>
    </row>
    <row r="30" spans="1:7" ht="168.75" x14ac:dyDescent="0.3">
      <c r="A30" s="73">
        <v>30</v>
      </c>
      <c r="B30" s="69" t="s">
        <v>276</v>
      </c>
      <c r="C30" s="40" t="s">
        <v>277</v>
      </c>
      <c r="D30" s="75" t="s">
        <v>278</v>
      </c>
      <c r="E30" s="68" t="s">
        <v>11</v>
      </c>
      <c r="F30" s="102" t="s">
        <v>279</v>
      </c>
      <c r="G30" s="283">
        <v>550000</v>
      </c>
    </row>
    <row r="31" spans="1:7" ht="112.5" x14ac:dyDescent="0.3">
      <c r="A31" s="100">
        <v>31</v>
      </c>
      <c r="B31" s="69" t="s">
        <v>280</v>
      </c>
      <c r="C31" s="40" t="s">
        <v>281</v>
      </c>
      <c r="D31" s="75" t="s">
        <v>282</v>
      </c>
      <c r="E31" s="68" t="s">
        <v>11</v>
      </c>
      <c r="F31" s="102" t="s">
        <v>283</v>
      </c>
      <c r="G31" s="283">
        <v>1000000</v>
      </c>
    </row>
    <row r="32" spans="1:7" ht="112.5" x14ac:dyDescent="0.3">
      <c r="A32" s="100">
        <v>32</v>
      </c>
      <c r="B32" s="69" t="s">
        <v>284</v>
      </c>
      <c r="C32" s="40" t="s">
        <v>285</v>
      </c>
      <c r="D32" s="75" t="s">
        <v>286</v>
      </c>
      <c r="E32" s="68" t="s">
        <v>11</v>
      </c>
      <c r="F32" s="102" t="s">
        <v>287</v>
      </c>
      <c r="G32" s="283">
        <v>100000</v>
      </c>
    </row>
    <row r="33" spans="1:9" ht="150" x14ac:dyDescent="0.3">
      <c r="A33" s="73">
        <v>33</v>
      </c>
      <c r="B33" s="69" t="s">
        <v>290</v>
      </c>
      <c r="C33" s="40" t="s">
        <v>289</v>
      </c>
      <c r="D33" s="75" t="s">
        <v>291</v>
      </c>
      <c r="E33" s="68"/>
      <c r="F33" s="102" t="s">
        <v>292</v>
      </c>
      <c r="G33" s="283">
        <v>400000</v>
      </c>
    </row>
    <row r="34" spans="1:9" ht="75" x14ac:dyDescent="0.3">
      <c r="A34" s="100">
        <v>34</v>
      </c>
      <c r="B34" s="69" t="s">
        <v>487</v>
      </c>
      <c r="C34" s="40" t="s">
        <v>488</v>
      </c>
      <c r="D34" s="75" t="s">
        <v>489</v>
      </c>
      <c r="E34" s="68"/>
      <c r="F34" s="102" t="s">
        <v>490</v>
      </c>
      <c r="G34" s="283">
        <v>1000000</v>
      </c>
    </row>
    <row r="35" spans="1:9" ht="112.5" x14ac:dyDescent="0.3">
      <c r="A35" s="73">
        <v>35</v>
      </c>
      <c r="B35" s="69" t="s">
        <v>491</v>
      </c>
      <c r="C35" s="40" t="s">
        <v>492</v>
      </c>
      <c r="D35" s="75" t="s">
        <v>493</v>
      </c>
      <c r="E35" s="68"/>
      <c r="F35" s="102" t="s">
        <v>494</v>
      </c>
      <c r="G35" s="283">
        <v>400000</v>
      </c>
    </row>
    <row r="36" spans="1:9" ht="131.25" x14ac:dyDescent="0.3">
      <c r="A36" s="100">
        <v>36</v>
      </c>
      <c r="B36" s="69" t="s">
        <v>247</v>
      </c>
      <c r="C36" s="40" t="s">
        <v>293</v>
      </c>
      <c r="D36" s="75" t="s">
        <v>294</v>
      </c>
      <c r="E36" s="68"/>
      <c r="F36" s="102" t="s">
        <v>295</v>
      </c>
      <c r="G36" s="283">
        <v>150000</v>
      </c>
    </row>
    <row r="37" spans="1:9" ht="93.75" x14ac:dyDescent="0.3">
      <c r="A37" s="73">
        <v>37</v>
      </c>
      <c r="B37" s="69" t="s">
        <v>296</v>
      </c>
      <c r="C37" s="40" t="s">
        <v>297</v>
      </c>
      <c r="D37" s="75" t="s">
        <v>298</v>
      </c>
      <c r="E37" s="68"/>
      <c r="F37" s="102" t="s">
        <v>299</v>
      </c>
      <c r="G37" s="283">
        <v>500000</v>
      </c>
    </row>
    <row r="38" spans="1:9" ht="131.25" x14ac:dyDescent="0.3">
      <c r="A38" s="100">
        <v>38</v>
      </c>
      <c r="B38" s="69" t="s">
        <v>300</v>
      </c>
      <c r="C38" s="40" t="s">
        <v>301</v>
      </c>
      <c r="D38" s="75" t="s">
        <v>302</v>
      </c>
      <c r="E38" s="68"/>
      <c r="F38" s="102" t="s">
        <v>307</v>
      </c>
      <c r="G38" s="283">
        <v>300000</v>
      </c>
    </row>
    <row r="39" spans="1:9" ht="93.75" x14ac:dyDescent="0.3">
      <c r="A39" s="73">
        <v>39</v>
      </c>
      <c r="B39" s="69" t="s">
        <v>303</v>
      </c>
      <c r="C39" s="40" t="s">
        <v>304</v>
      </c>
      <c r="D39" s="75" t="s">
        <v>305</v>
      </c>
      <c r="E39" s="68"/>
      <c r="F39" s="102" t="s">
        <v>306</v>
      </c>
      <c r="G39" s="315">
        <v>1000000</v>
      </c>
    </row>
    <row r="40" spans="1:9" ht="93.75" x14ac:dyDescent="0.3">
      <c r="A40" s="100">
        <v>40</v>
      </c>
      <c r="B40" s="69" t="s">
        <v>308</v>
      </c>
      <c r="C40" s="40" t="s">
        <v>309</v>
      </c>
      <c r="D40" s="75" t="s">
        <v>310</v>
      </c>
      <c r="E40" s="68"/>
      <c r="F40" s="102" t="s">
        <v>306</v>
      </c>
      <c r="G40" s="315">
        <v>1000000</v>
      </c>
    </row>
    <row r="41" spans="1:9" ht="93.75" x14ac:dyDescent="0.3">
      <c r="A41" s="73">
        <v>41</v>
      </c>
      <c r="B41" s="69" t="s">
        <v>303</v>
      </c>
      <c r="C41" s="40" t="s">
        <v>311</v>
      </c>
      <c r="D41" s="75" t="s">
        <v>312</v>
      </c>
      <c r="E41" s="68"/>
      <c r="F41" s="102" t="s">
        <v>306</v>
      </c>
      <c r="G41" s="315">
        <v>500000</v>
      </c>
    </row>
    <row r="42" spans="1:9" ht="93.75" x14ac:dyDescent="0.3">
      <c r="A42" s="100">
        <v>42</v>
      </c>
      <c r="B42" s="69" t="s">
        <v>308</v>
      </c>
      <c r="C42" s="40" t="s">
        <v>309</v>
      </c>
      <c r="D42" s="75" t="s">
        <v>313</v>
      </c>
      <c r="E42" s="68"/>
      <c r="F42" s="102" t="s">
        <v>306</v>
      </c>
      <c r="G42" s="315">
        <v>500000</v>
      </c>
    </row>
    <row r="43" spans="1:9" ht="93.75" x14ac:dyDescent="0.3">
      <c r="A43" s="73">
        <v>44</v>
      </c>
      <c r="B43" s="69" t="s">
        <v>303</v>
      </c>
      <c r="C43" s="40" t="s">
        <v>486</v>
      </c>
      <c r="D43" s="75" t="s">
        <v>314</v>
      </c>
      <c r="E43" s="68"/>
      <c r="F43" s="102" t="s">
        <v>315</v>
      </c>
      <c r="G43" s="315">
        <v>500000</v>
      </c>
      <c r="I43" s="1" t="s">
        <v>1075</v>
      </c>
    </row>
    <row r="44" spans="1:9" ht="93.75" x14ac:dyDescent="0.3">
      <c r="A44" s="100">
        <v>45</v>
      </c>
      <c r="B44" s="285" t="s">
        <v>316</v>
      </c>
      <c r="C44" s="285" t="s">
        <v>317</v>
      </c>
      <c r="D44" s="286" t="s">
        <v>318</v>
      </c>
      <c r="E44" s="287"/>
      <c r="F44" s="288" t="s">
        <v>319</v>
      </c>
      <c r="G44" s="289">
        <v>0</v>
      </c>
      <c r="H44" s="290">
        <v>66361.399999999994</v>
      </c>
      <c r="I44" s="35" t="e">
        <f>#REF!-H44</f>
        <v>#REF!</v>
      </c>
    </row>
    <row r="45" spans="1:9" ht="187.5" x14ac:dyDescent="0.3">
      <c r="A45" s="73">
        <v>46</v>
      </c>
      <c r="B45" s="69" t="s">
        <v>495</v>
      </c>
      <c r="C45" s="40" t="s">
        <v>492</v>
      </c>
      <c r="D45" s="40" t="s">
        <v>628</v>
      </c>
      <c r="E45" s="68"/>
      <c r="F45" s="102" t="s">
        <v>496</v>
      </c>
      <c r="G45" s="283">
        <v>160000</v>
      </c>
    </row>
    <row r="46" spans="1:9" ht="93.75" x14ac:dyDescent="0.3">
      <c r="A46" s="100">
        <v>47</v>
      </c>
      <c r="B46" s="69" t="s">
        <v>348</v>
      </c>
      <c r="C46" s="40" t="s">
        <v>349</v>
      </c>
      <c r="D46" s="75" t="s">
        <v>350</v>
      </c>
      <c r="E46" s="68"/>
      <c r="F46" s="102" t="s">
        <v>351</v>
      </c>
      <c r="G46" s="283">
        <v>100000</v>
      </c>
    </row>
    <row r="47" spans="1:9" ht="93.75" x14ac:dyDescent="0.3">
      <c r="A47" s="100">
        <v>49</v>
      </c>
      <c r="B47" s="69" t="s">
        <v>325</v>
      </c>
      <c r="C47" s="40" t="s">
        <v>326</v>
      </c>
      <c r="D47" s="75" t="s">
        <v>323</v>
      </c>
      <c r="E47" s="68"/>
      <c r="F47" s="102" t="s">
        <v>324</v>
      </c>
      <c r="G47" s="283">
        <v>200000</v>
      </c>
    </row>
    <row r="48" spans="1:9" ht="93.75" x14ac:dyDescent="0.3">
      <c r="A48" s="73">
        <v>50</v>
      </c>
      <c r="B48" s="69" t="s">
        <v>352</v>
      </c>
      <c r="C48" s="40" t="s">
        <v>326</v>
      </c>
      <c r="D48" s="75" t="s">
        <v>353</v>
      </c>
      <c r="E48" s="68"/>
      <c r="F48" s="102" t="s">
        <v>354</v>
      </c>
      <c r="G48" s="283">
        <v>500000</v>
      </c>
    </row>
    <row r="49" spans="1:7" ht="75" x14ac:dyDescent="0.3">
      <c r="A49" s="73">
        <v>52</v>
      </c>
      <c r="B49" s="69" t="s">
        <v>355</v>
      </c>
      <c r="C49" s="40" t="s">
        <v>356</v>
      </c>
      <c r="D49" s="75" t="s">
        <v>357</v>
      </c>
      <c r="E49" s="68"/>
      <c r="F49" s="102" t="s">
        <v>358</v>
      </c>
      <c r="G49" s="283">
        <v>500000</v>
      </c>
    </row>
    <row r="50" spans="1:7" ht="75" x14ac:dyDescent="0.3">
      <c r="A50" s="100">
        <v>53</v>
      </c>
      <c r="B50" s="69" t="s">
        <v>329</v>
      </c>
      <c r="C50" s="40" t="s">
        <v>331</v>
      </c>
      <c r="D50" s="75" t="s">
        <v>327</v>
      </c>
      <c r="E50" s="68"/>
      <c r="F50" s="102" t="s">
        <v>328</v>
      </c>
      <c r="G50" s="283">
        <v>569749.5</v>
      </c>
    </row>
    <row r="51" spans="1:7" ht="93.75" x14ac:dyDescent="0.3">
      <c r="A51" s="73">
        <v>54</v>
      </c>
      <c r="B51" s="69" t="s">
        <v>330</v>
      </c>
      <c r="C51" s="40" t="s">
        <v>334</v>
      </c>
      <c r="D51" s="75" t="s">
        <v>332</v>
      </c>
      <c r="E51" s="68"/>
      <c r="F51" s="102" t="s">
        <v>333</v>
      </c>
      <c r="G51" s="283">
        <v>500000</v>
      </c>
    </row>
    <row r="52" spans="1:7" ht="93.75" x14ac:dyDescent="0.3">
      <c r="A52" s="100">
        <v>55</v>
      </c>
      <c r="B52" s="69" t="s">
        <v>335</v>
      </c>
      <c r="C52" s="40" t="s">
        <v>336</v>
      </c>
      <c r="D52" s="75" t="s">
        <v>342</v>
      </c>
      <c r="E52" s="68"/>
      <c r="F52" s="102" t="s">
        <v>337</v>
      </c>
      <c r="G52" s="316" t="s">
        <v>338</v>
      </c>
    </row>
    <row r="53" spans="1:7" ht="75" x14ac:dyDescent="0.3">
      <c r="A53" s="73">
        <v>56</v>
      </c>
      <c r="B53" s="69" t="s">
        <v>339</v>
      </c>
      <c r="C53" s="40" t="s">
        <v>340</v>
      </c>
      <c r="D53" s="75" t="s">
        <v>343</v>
      </c>
      <c r="E53" s="68"/>
      <c r="F53" s="102" t="s">
        <v>341</v>
      </c>
      <c r="G53" s="283">
        <v>153530.4</v>
      </c>
    </row>
    <row r="54" spans="1:7" ht="93.75" x14ac:dyDescent="0.3">
      <c r="A54" s="109">
        <v>57</v>
      </c>
      <c r="B54" s="69" t="s">
        <v>344</v>
      </c>
      <c r="C54" s="40" t="s">
        <v>345</v>
      </c>
      <c r="D54" s="75" t="s">
        <v>346</v>
      </c>
      <c r="E54" s="68"/>
      <c r="F54" s="102" t="s">
        <v>347</v>
      </c>
      <c r="G54" s="283">
        <v>500000</v>
      </c>
    </row>
    <row r="55" spans="1:7" ht="93.75" x14ac:dyDescent="0.3">
      <c r="A55" s="73">
        <v>58</v>
      </c>
      <c r="B55" s="69" t="s">
        <v>359</v>
      </c>
      <c r="C55" s="40" t="s">
        <v>360</v>
      </c>
      <c r="D55" s="75" t="s">
        <v>361</v>
      </c>
      <c r="E55" s="68"/>
      <c r="F55" s="102" t="s">
        <v>362</v>
      </c>
      <c r="G55" s="283">
        <v>100000</v>
      </c>
    </row>
    <row r="56" spans="1:7" ht="93.75" x14ac:dyDescent="0.3">
      <c r="A56" s="109">
        <v>59</v>
      </c>
      <c r="B56" s="69" t="s">
        <v>213</v>
      </c>
      <c r="C56" s="40" t="s">
        <v>480</v>
      </c>
      <c r="D56" s="75" t="s">
        <v>481</v>
      </c>
      <c r="E56" s="68"/>
      <c r="F56" s="102" t="s">
        <v>482</v>
      </c>
      <c r="G56" s="317">
        <v>300000</v>
      </c>
    </row>
    <row r="57" spans="1:7" ht="75" x14ac:dyDescent="0.3">
      <c r="A57" s="73">
        <v>60</v>
      </c>
      <c r="B57" s="69" t="s">
        <v>483</v>
      </c>
      <c r="C57" s="40" t="s">
        <v>484</v>
      </c>
      <c r="D57" s="75" t="s">
        <v>485</v>
      </c>
      <c r="E57" s="68"/>
      <c r="F57" s="102" t="s">
        <v>482</v>
      </c>
      <c r="G57" s="317">
        <v>500000</v>
      </c>
    </row>
    <row r="58" spans="1:7" ht="75" x14ac:dyDescent="0.3">
      <c r="A58" s="109">
        <v>61</v>
      </c>
      <c r="B58" s="69" t="s">
        <v>497</v>
      </c>
      <c r="C58" s="40" t="s">
        <v>498</v>
      </c>
      <c r="D58" s="75" t="s">
        <v>499</v>
      </c>
      <c r="E58" s="68"/>
      <c r="F58" s="102" t="s">
        <v>500</v>
      </c>
      <c r="G58" s="283">
        <v>100000</v>
      </c>
    </row>
    <row r="59" spans="1:7" ht="75" x14ac:dyDescent="0.3">
      <c r="A59" s="109" t="s">
        <v>630</v>
      </c>
      <c r="B59" s="69" t="s">
        <v>497</v>
      </c>
      <c r="C59" s="40" t="s">
        <v>498</v>
      </c>
      <c r="D59" s="75" t="s">
        <v>887</v>
      </c>
      <c r="E59" s="68"/>
      <c r="F59" s="102" t="s">
        <v>500</v>
      </c>
      <c r="G59" s="283">
        <v>500000</v>
      </c>
    </row>
    <row r="60" spans="1:7" ht="150" x14ac:dyDescent="0.3">
      <c r="A60" s="109" t="s">
        <v>631</v>
      </c>
      <c r="B60" s="69" t="s">
        <v>889</v>
      </c>
      <c r="C60" s="40" t="s">
        <v>1064</v>
      </c>
      <c r="D60" s="75" t="s">
        <v>888</v>
      </c>
      <c r="E60" s="68"/>
      <c r="F60" s="102"/>
      <c r="G60" s="283">
        <v>250000</v>
      </c>
    </row>
    <row r="61" spans="1:7" ht="93.75" x14ac:dyDescent="0.3">
      <c r="A61" s="73">
        <v>64</v>
      </c>
      <c r="B61" s="69" t="s">
        <v>501</v>
      </c>
      <c r="C61" s="40" t="s">
        <v>502</v>
      </c>
      <c r="D61" s="75" t="s">
        <v>503</v>
      </c>
      <c r="E61" s="68"/>
      <c r="F61" s="102" t="s">
        <v>504</v>
      </c>
      <c r="G61" s="283">
        <v>1000000</v>
      </c>
    </row>
    <row r="62" spans="1:7" ht="75" x14ac:dyDescent="0.3">
      <c r="A62" s="137">
        <v>65</v>
      </c>
      <c r="B62" s="137" t="s">
        <v>505</v>
      </c>
      <c r="C62" s="318" t="s">
        <v>1064</v>
      </c>
      <c r="D62" s="137" t="s">
        <v>534</v>
      </c>
      <c r="E62" s="139"/>
      <c r="F62" s="140"/>
      <c r="G62" s="315">
        <v>50000</v>
      </c>
    </row>
    <row r="63" spans="1:7" ht="112.5" x14ac:dyDescent="0.3">
      <c r="A63" s="109">
        <v>65</v>
      </c>
      <c r="B63" s="69" t="s">
        <v>506</v>
      </c>
      <c r="C63" s="40" t="s">
        <v>537</v>
      </c>
      <c r="D63" s="75" t="s">
        <v>555</v>
      </c>
      <c r="E63" s="68"/>
      <c r="F63" s="102" t="s">
        <v>538</v>
      </c>
      <c r="G63" s="283">
        <v>150000</v>
      </c>
    </row>
    <row r="64" spans="1:7" ht="93.75" x14ac:dyDescent="0.3">
      <c r="A64" s="73">
        <v>66</v>
      </c>
      <c r="B64" s="69" t="s">
        <v>539</v>
      </c>
      <c r="C64" s="40" t="s">
        <v>540</v>
      </c>
      <c r="D64" s="75" t="s">
        <v>542</v>
      </c>
      <c r="E64" s="68"/>
      <c r="F64" s="102" t="s">
        <v>541</v>
      </c>
      <c r="G64" s="283">
        <v>100000</v>
      </c>
    </row>
    <row r="65" spans="1:7" ht="150" x14ac:dyDescent="0.3">
      <c r="A65" s="109" t="s">
        <v>632</v>
      </c>
      <c r="B65" s="69" t="s">
        <v>543</v>
      </c>
      <c r="C65" s="40" t="s">
        <v>544</v>
      </c>
      <c r="D65" s="75" t="s">
        <v>545</v>
      </c>
      <c r="E65" s="68"/>
      <c r="F65" s="102" t="s">
        <v>546</v>
      </c>
      <c r="G65" s="283">
        <v>200000</v>
      </c>
    </row>
    <row r="66" spans="1:7" ht="93.75" x14ac:dyDescent="0.3">
      <c r="A66" s="291" t="s">
        <v>633</v>
      </c>
      <c r="B66" s="285" t="s">
        <v>547</v>
      </c>
      <c r="C66" s="285" t="s">
        <v>548</v>
      </c>
      <c r="D66" s="286" t="s">
        <v>549</v>
      </c>
      <c r="E66" s="287"/>
      <c r="F66" s="288" t="s">
        <v>550</v>
      </c>
      <c r="G66" s="289">
        <v>0</v>
      </c>
    </row>
    <row r="67" spans="1:7" ht="131.25" x14ac:dyDescent="0.3">
      <c r="A67" s="109" t="s">
        <v>634</v>
      </c>
      <c r="B67" s="69" t="s">
        <v>551</v>
      </c>
      <c r="C67" s="40" t="s">
        <v>552</v>
      </c>
      <c r="D67" s="75" t="s">
        <v>554</v>
      </c>
      <c r="E67" s="68"/>
      <c r="F67" s="102" t="s">
        <v>553</v>
      </c>
      <c r="G67" s="283">
        <v>250000</v>
      </c>
    </row>
    <row r="68" spans="1:7" ht="37.5" x14ac:dyDescent="0.3">
      <c r="A68" s="67" t="s">
        <v>635</v>
      </c>
      <c r="B68" s="69" t="s">
        <v>947</v>
      </c>
      <c r="C68" s="52" t="s">
        <v>949</v>
      </c>
      <c r="D68" s="40" t="s">
        <v>948</v>
      </c>
      <c r="E68" s="68"/>
      <c r="F68" s="102"/>
      <c r="G68" s="316">
        <v>500000</v>
      </c>
    </row>
    <row r="69" spans="1:7" x14ac:dyDescent="0.3">
      <c r="B69" s="323"/>
      <c r="C69" s="262"/>
      <c r="D69" s="262"/>
      <c r="E69" s="142"/>
      <c r="F69" s="319" t="s">
        <v>1472</v>
      </c>
      <c r="G69" s="320">
        <f>SUM(G5:G68)</f>
        <v>23513529.899999999</v>
      </c>
    </row>
    <row r="70" spans="1:7" x14ac:dyDescent="0.3">
      <c r="F70" s="321" t="s">
        <v>1482</v>
      </c>
      <c r="G70" s="322">
        <f>G69/7.5345</f>
        <v>3120781.724069281</v>
      </c>
    </row>
    <row r="71" spans="1:7" hidden="1" x14ac:dyDescent="0.3">
      <c r="B71" s="292" t="s">
        <v>47</v>
      </c>
    </row>
    <row r="72" spans="1:7" hidden="1" x14ac:dyDescent="0.3"/>
    <row r="73" spans="1:7" hidden="1" x14ac:dyDescent="0.3">
      <c r="B73" s="4" t="s">
        <v>288</v>
      </c>
    </row>
    <row r="74" spans="1:7" hidden="1" x14ac:dyDescent="0.3">
      <c r="B74" s="293" t="s">
        <v>48</v>
      </c>
    </row>
    <row r="75" spans="1:7" x14ac:dyDescent="0.3">
      <c r="B75" s="325"/>
      <c r="C75" s="326"/>
    </row>
    <row r="76" spans="1:7" ht="75" x14ac:dyDescent="0.3">
      <c r="A76" s="73" t="s">
        <v>636</v>
      </c>
      <c r="B76" s="52" t="s">
        <v>890</v>
      </c>
      <c r="C76" s="52" t="s">
        <v>891</v>
      </c>
      <c r="D76" s="75" t="s">
        <v>892</v>
      </c>
      <c r="E76" s="52"/>
      <c r="F76" s="33" t="s">
        <v>893</v>
      </c>
      <c r="G76" s="265">
        <v>20000</v>
      </c>
    </row>
    <row r="77" spans="1:7" ht="56.25" x14ac:dyDescent="0.3">
      <c r="A77" s="73" t="s">
        <v>637</v>
      </c>
      <c r="B77" s="32" t="s">
        <v>894</v>
      </c>
      <c r="C77" s="32" t="s">
        <v>902</v>
      </c>
      <c r="D77" s="32" t="s">
        <v>909</v>
      </c>
      <c r="E77" s="52"/>
      <c r="F77" s="32" t="s">
        <v>916</v>
      </c>
      <c r="G77" s="294">
        <v>20000</v>
      </c>
    </row>
    <row r="78" spans="1:7" ht="56.25" x14ac:dyDescent="0.3">
      <c r="A78" s="73" t="s">
        <v>638</v>
      </c>
      <c r="B78" s="32" t="s">
        <v>895</v>
      </c>
      <c r="C78" s="32" t="s">
        <v>903</v>
      </c>
      <c r="D78" s="32" t="s">
        <v>910</v>
      </c>
      <c r="E78" s="52"/>
      <c r="F78" s="32" t="s">
        <v>917</v>
      </c>
      <c r="G78" s="295">
        <v>75000</v>
      </c>
    </row>
    <row r="79" spans="1:7" ht="37.5" x14ac:dyDescent="0.3">
      <c r="A79" s="73" t="s">
        <v>639</v>
      </c>
      <c r="B79" s="32" t="s">
        <v>925</v>
      </c>
      <c r="C79" s="32" t="s">
        <v>1483</v>
      </c>
      <c r="D79" s="32" t="s">
        <v>927</v>
      </c>
      <c r="E79" s="52"/>
      <c r="F79" s="32" t="s">
        <v>926</v>
      </c>
      <c r="G79" s="295">
        <v>30000</v>
      </c>
    </row>
    <row r="80" spans="1:7" ht="37.5" x14ac:dyDescent="0.3">
      <c r="A80" s="73" t="s">
        <v>640</v>
      </c>
      <c r="B80" s="32" t="s">
        <v>928</v>
      </c>
      <c r="C80" s="32" t="s">
        <v>929</v>
      </c>
      <c r="D80" s="32" t="s">
        <v>930</v>
      </c>
      <c r="E80" s="52"/>
      <c r="F80" s="32" t="s">
        <v>926</v>
      </c>
      <c r="G80" s="295">
        <v>75000</v>
      </c>
    </row>
    <row r="81" spans="1:7" ht="56.25" x14ac:dyDescent="0.3">
      <c r="A81" s="73" t="s">
        <v>641</v>
      </c>
      <c r="B81" s="32" t="s">
        <v>896</v>
      </c>
      <c r="C81" s="32" t="s">
        <v>904</v>
      </c>
      <c r="D81" s="32" t="s">
        <v>1484</v>
      </c>
      <c r="E81" s="52"/>
      <c r="F81" s="32" t="s">
        <v>918</v>
      </c>
      <c r="G81" s="295" t="s">
        <v>924</v>
      </c>
    </row>
    <row r="82" spans="1:7" ht="56.25" x14ac:dyDescent="0.3">
      <c r="A82" s="73" t="s">
        <v>642</v>
      </c>
      <c r="B82" s="32" t="s">
        <v>897</v>
      </c>
      <c r="C82" s="32" t="s">
        <v>903</v>
      </c>
      <c r="D82" s="32" t="s">
        <v>911</v>
      </c>
      <c r="E82" s="52"/>
      <c r="F82" s="32" t="s">
        <v>919</v>
      </c>
      <c r="G82" s="296">
        <v>20000</v>
      </c>
    </row>
    <row r="83" spans="1:7" ht="56.25" x14ac:dyDescent="0.3">
      <c r="A83" s="73" t="s">
        <v>643</v>
      </c>
      <c r="B83" s="32" t="s">
        <v>898</v>
      </c>
      <c r="C83" s="32" t="s">
        <v>905</v>
      </c>
      <c r="D83" s="32" t="s">
        <v>912</v>
      </c>
      <c r="E83" s="52"/>
      <c r="F83" s="32" t="s">
        <v>920</v>
      </c>
      <c r="G83" s="296">
        <v>51937.75</v>
      </c>
    </row>
    <row r="84" spans="1:7" ht="75" x14ac:dyDescent="0.3">
      <c r="A84" s="297" t="s">
        <v>644</v>
      </c>
      <c r="B84" s="298" t="s">
        <v>899</v>
      </c>
      <c r="C84" s="298" t="s">
        <v>906</v>
      </c>
      <c r="D84" s="298" t="s">
        <v>931</v>
      </c>
      <c r="E84" s="299"/>
      <c r="F84" s="298" t="s">
        <v>932</v>
      </c>
      <c r="G84" s="300">
        <v>20000</v>
      </c>
    </row>
    <row r="85" spans="1:7" ht="75" x14ac:dyDescent="0.3">
      <c r="A85" s="297" t="s">
        <v>645</v>
      </c>
      <c r="B85" s="298" t="s">
        <v>899</v>
      </c>
      <c r="C85" s="298" t="s">
        <v>934</v>
      </c>
      <c r="D85" s="298" t="s">
        <v>933</v>
      </c>
      <c r="E85" s="299"/>
      <c r="F85" s="298" t="s">
        <v>932</v>
      </c>
      <c r="G85" s="300">
        <v>75000</v>
      </c>
    </row>
    <row r="86" spans="1:7" ht="75" x14ac:dyDescent="0.3">
      <c r="A86" s="73" t="s">
        <v>646</v>
      </c>
      <c r="B86" s="32" t="s">
        <v>899</v>
      </c>
      <c r="C86" s="32" t="s">
        <v>906</v>
      </c>
      <c r="D86" s="32" t="s">
        <v>913</v>
      </c>
      <c r="E86" s="52"/>
      <c r="F86" s="32" t="s">
        <v>921</v>
      </c>
      <c r="G86" s="296">
        <v>150000</v>
      </c>
    </row>
    <row r="87" spans="1:7" ht="93.75" x14ac:dyDescent="0.3">
      <c r="A87" s="73" t="s">
        <v>647</v>
      </c>
      <c r="B87" s="68" t="s">
        <v>900</v>
      </c>
      <c r="C87" s="32" t="s">
        <v>907</v>
      </c>
      <c r="D87" s="32" t="s">
        <v>914</v>
      </c>
      <c r="E87" s="52"/>
      <c r="F87" s="32" t="s">
        <v>922</v>
      </c>
      <c r="G87" s="294">
        <v>75000</v>
      </c>
    </row>
    <row r="88" spans="1:7" ht="56.25" x14ac:dyDescent="0.3">
      <c r="A88" s="73" t="s">
        <v>648</v>
      </c>
      <c r="B88" s="68" t="s">
        <v>935</v>
      </c>
      <c r="C88" s="32" t="s">
        <v>936</v>
      </c>
      <c r="D88" s="32" t="s">
        <v>937</v>
      </c>
      <c r="E88" s="52"/>
      <c r="F88" s="32" t="s">
        <v>938</v>
      </c>
      <c r="G88" s="294">
        <v>13272.28</v>
      </c>
    </row>
    <row r="89" spans="1:7" ht="56.25" x14ac:dyDescent="0.3">
      <c r="A89" s="73" t="s">
        <v>649</v>
      </c>
      <c r="B89" s="76" t="s">
        <v>901</v>
      </c>
      <c r="C89" s="32" t="s">
        <v>908</v>
      </c>
      <c r="D89" s="32" t="s">
        <v>915</v>
      </c>
      <c r="E89" s="52"/>
      <c r="F89" s="32" t="s">
        <v>923</v>
      </c>
      <c r="G89" s="294">
        <v>10000</v>
      </c>
    </row>
    <row r="90" spans="1:7" ht="56.25" x14ac:dyDescent="0.3">
      <c r="A90" s="73" t="s">
        <v>650</v>
      </c>
      <c r="B90" s="76" t="s">
        <v>939</v>
      </c>
      <c r="C90" s="32" t="s">
        <v>940</v>
      </c>
      <c r="D90" s="32" t="s">
        <v>941</v>
      </c>
      <c r="E90" s="52"/>
      <c r="F90" s="32" t="s">
        <v>942</v>
      </c>
      <c r="G90" s="294">
        <v>13272.28</v>
      </c>
    </row>
    <row r="91" spans="1:7" ht="56.25" x14ac:dyDescent="0.3">
      <c r="A91" s="73" t="s">
        <v>651</v>
      </c>
      <c r="B91" s="76" t="s">
        <v>939</v>
      </c>
      <c r="C91" s="32" t="s">
        <v>940</v>
      </c>
      <c r="D91" s="32" t="s">
        <v>943</v>
      </c>
      <c r="E91" s="52"/>
      <c r="F91" s="32" t="s">
        <v>942</v>
      </c>
      <c r="G91" s="294">
        <v>6636.14</v>
      </c>
    </row>
    <row r="92" spans="1:7" ht="56.25" x14ac:dyDescent="0.3">
      <c r="A92" s="73" t="s">
        <v>652</v>
      </c>
      <c r="B92" s="121" t="s">
        <v>300</v>
      </c>
      <c r="C92" s="272" t="s">
        <v>944</v>
      </c>
      <c r="D92" s="272" t="s">
        <v>945</v>
      </c>
      <c r="E92" s="302"/>
      <c r="F92" s="272" t="s">
        <v>946</v>
      </c>
      <c r="G92" s="324">
        <v>150000</v>
      </c>
    </row>
    <row r="93" spans="1:7" ht="75" x14ac:dyDescent="0.3">
      <c r="A93" s="303" t="s">
        <v>653</v>
      </c>
      <c r="B93" s="76" t="s">
        <v>1032</v>
      </c>
      <c r="C93" s="272" t="s">
        <v>1068</v>
      </c>
      <c r="D93" s="272" t="s">
        <v>1066</v>
      </c>
      <c r="E93" s="52"/>
      <c r="F93" s="272" t="s">
        <v>1067</v>
      </c>
      <c r="G93" s="295">
        <v>75000</v>
      </c>
    </row>
    <row r="94" spans="1:7" ht="75" x14ac:dyDescent="0.3">
      <c r="A94" s="303" t="s">
        <v>654</v>
      </c>
      <c r="B94" s="76" t="s">
        <v>1033</v>
      </c>
      <c r="C94" s="272" t="s">
        <v>1071</v>
      </c>
      <c r="D94" s="272" t="s">
        <v>1070</v>
      </c>
      <c r="E94" s="52"/>
      <c r="F94" s="272" t="s">
        <v>1069</v>
      </c>
      <c r="G94" s="295">
        <v>10000</v>
      </c>
    </row>
    <row r="95" spans="1:7" ht="75" x14ac:dyDescent="0.3">
      <c r="A95" s="303" t="s">
        <v>655</v>
      </c>
      <c r="B95" s="76" t="s">
        <v>1034</v>
      </c>
      <c r="C95" s="32" t="s">
        <v>1074</v>
      </c>
      <c r="D95" s="32" t="s">
        <v>1072</v>
      </c>
      <c r="E95" s="52"/>
      <c r="F95" s="32" t="s">
        <v>1073</v>
      </c>
      <c r="G95" s="295">
        <v>75000</v>
      </c>
    </row>
    <row r="96" spans="1:7" ht="56.25" x14ac:dyDescent="0.3">
      <c r="A96" s="73">
        <v>91</v>
      </c>
      <c r="B96" s="301" t="s">
        <v>1076</v>
      </c>
      <c r="C96" s="32" t="s">
        <v>1088</v>
      </c>
      <c r="D96" s="32" t="s">
        <v>1079</v>
      </c>
      <c r="E96" s="52"/>
      <c r="F96" s="32" t="s">
        <v>1078</v>
      </c>
      <c r="G96" s="265">
        <v>20000</v>
      </c>
    </row>
    <row r="97" spans="1:7" ht="56.25" x14ac:dyDescent="0.3">
      <c r="A97" s="73">
        <v>92</v>
      </c>
      <c r="B97" s="301" t="s">
        <v>1076</v>
      </c>
      <c r="C97" s="32" t="s">
        <v>1088</v>
      </c>
      <c r="D97" s="32" t="s">
        <v>1077</v>
      </c>
      <c r="E97" s="52"/>
      <c r="F97" s="32" t="s">
        <v>1078</v>
      </c>
      <c r="G97" s="265">
        <v>20000</v>
      </c>
    </row>
    <row r="98" spans="1:7" ht="56.25" x14ac:dyDescent="0.3">
      <c r="A98" s="73">
        <v>93</v>
      </c>
      <c r="B98" s="301" t="s">
        <v>1080</v>
      </c>
      <c r="C98" s="32" t="s">
        <v>1089</v>
      </c>
      <c r="D98" s="32" t="s">
        <v>1081</v>
      </c>
      <c r="E98" s="52"/>
      <c r="F98" s="32" t="s">
        <v>1082</v>
      </c>
      <c r="G98" s="265">
        <v>75000</v>
      </c>
    </row>
    <row r="99" spans="1:7" ht="56.25" x14ac:dyDescent="0.3">
      <c r="A99" s="73">
        <v>94</v>
      </c>
      <c r="B99" s="301" t="s">
        <v>1080</v>
      </c>
      <c r="C99" s="32" t="s">
        <v>1089</v>
      </c>
      <c r="D99" s="32" t="s">
        <v>1083</v>
      </c>
      <c r="E99" s="52"/>
      <c r="F99" s="32" t="s">
        <v>1082</v>
      </c>
      <c r="G99" s="265">
        <v>75000</v>
      </c>
    </row>
    <row r="100" spans="1:7" ht="56.25" x14ac:dyDescent="0.3">
      <c r="A100" s="73">
        <v>95</v>
      </c>
      <c r="B100" s="301" t="s">
        <v>1084</v>
      </c>
      <c r="C100" s="32" t="s">
        <v>1090</v>
      </c>
      <c r="D100" s="32" t="s">
        <v>1085</v>
      </c>
      <c r="E100" s="52"/>
      <c r="F100" s="32" t="s">
        <v>1086</v>
      </c>
      <c r="G100" s="265">
        <v>20000</v>
      </c>
    </row>
    <row r="101" spans="1:7" ht="56.25" x14ac:dyDescent="0.3">
      <c r="A101" s="73">
        <v>96</v>
      </c>
      <c r="B101" s="301" t="s">
        <v>1087</v>
      </c>
      <c r="C101" s="32" t="s">
        <v>1091</v>
      </c>
      <c r="D101" s="32" t="s">
        <v>1092</v>
      </c>
      <c r="E101" s="52"/>
      <c r="F101" s="32" t="s">
        <v>1093</v>
      </c>
      <c r="G101" s="265">
        <v>20000</v>
      </c>
    </row>
    <row r="102" spans="1:7" ht="56.25" x14ac:dyDescent="0.3">
      <c r="A102" s="73">
        <v>97</v>
      </c>
      <c r="B102" s="301" t="s">
        <v>1096</v>
      </c>
      <c r="C102" s="32" t="s">
        <v>1091</v>
      </c>
      <c r="D102" s="32" t="s">
        <v>1094</v>
      </c>
      <c r="E102" s="52"/>
      <c r="F102" s="32" t="s">
        <v>1095</v>
      </c>
      <c r="G102" s="265">
        <v>20000</v>
      </c>
    </row>
    <row r="103" spans="1:7" ht="56.25" x14ac:dyDescent="0.3">
      <c r="A103" s="303">
        <v>98</v>
      </c>
      <c r="B103" s="301" t="s">
        <v>1096</v>
      </c>
      <c r="C103" s="32" t="s">
        <v>1091</v>
      </c>
      <c r="D103" s="32" t="s">
        <v>1101</v>
      </c>
      <c r="E103" s="52"/>
      <c r="F103" s="32" t="s">
        <v>1095</v>
      </c>
      <c r="G103" s="265">
        <v>20000</v>
      </c>
    </row>
    <row r="104" spans="1:7" ht="56.25" x14ac:dyDescent="0.3">
      <c r="A104" s="303">
        <v>99</v>
      </c>
      <c r="B104" s="301" t="s">
        <v>1097</v>
      </c>
      <c r="C104" s="32" t="s">
        <v>1098</v>
      </c>
      <c r="D104" s="32" t="s">
        <v>1099</v>
      </c>
      <c r="E104" s="52"/>
      <c r="F104" s="32" t="s">
        <v>1100</v>
      </c>
      <c r="G104" s="265">
        <v>20000</v>
      </c>
    </row>
    <row r="105" spans="1:7" ht="56.25" x14ac:dyDescent="0.3">
      <c r="A105" s="303">
        <v>100</v>
      </c>
      <c r="B105" s="301" t="s">
        <v>1097</v>
      </c>
      <c r="C105" s="32" t="s">
        <v>1098</v>
      </c>
      <c r="D105" s="32" t="s">
        <v>1102</v>
      </c>
      <c r="E105" s="52"/>
      <c r="F105" s="32" t="s">
        <v>1100</v>
      </c>
      <c r="G105" s="265">
        <v>2000</v>
      </c>
    </row>
    <row r="106" spans="1:7" ht="56.25" x14ac:dyDescent="0.3">
      <c r="A106" s="73">
        <v>101</v>
      </c>
      <c r="B106" s="301" t="s">
        <v>1103</v>
      </c>
      <c r="C106" s="32" t="s">
        <v>1098</v>
      </c>
      <c r="D106" s="32" t="s">
        <v>1104</v>
      </c>
      <c r="E106" s="52"/>
      <c r="F106" s="32" t="s">
        <v>1100</v>
      </c>
      <c r="G106" s="265">
        <v>20000</v>
      </c>
    </row>
    <row r="107" spans="1:7" ht="56.25" x14ac:dyDescent="0.3">
      <c r="A107" s="73">
        <v>102</v>
      </c>
      <c r="B107" s="301" t="s">
        <v>1105</v>
      </c>
      <c r="C107" s="32" t="s">
        <v>1106</v>
      </c>
      <c r="D107" s="32" t="s">
        <v>1107</v>
      </c>
      <c r="E107" s="52"/>
      <c r="F107" s="32" t="s">
        <v>1108</v>
      </c>
      <c r="G107" s="265">
        <v>10000</v>
      </c>
    </row>
    <row r="108" spans="1:7" ht="56.25" x14ac:dyDescent="0.3">
      <c r="A108" s="73">
        <v>103</v>
      </c>
      <c r="B108" s="301" t="s">
        <v>1109</v>
      </c>
      <c r="C108" s="32" t="s">
        <v>1110</v>
      </c>
      <c r="D108" s="32" t="s">
        <v>1121</v>
      </c>
      <c r="E108" s="52"/>
      <c r="F108" s="32" t="s">
        <v>1111</v>
      </c>
      <c r="G108" s="265">
        <v>20000</v>
      </c>
    </row>
    <row r="109" spans="1:7" ht="75" x14ac:dyDescent="0.3">
      <c r="A109" s="73">
        <v>104</v>
      </c>
      <c r="B109" s="301" t="s">
        <v>1114</v>
      </c>
      <c r="C109" s="32" t="s">
        <v>1112</v>
      </c>
      <c r="D109" s="32" t="s">
        <v>1113</v>
      </c>
      <c r="E109" s="52"/>
      <c r="F109" s="32" t="s">
        <v>1115</v>
      </c>
      <c r="G109" s="265">
        <v>75000</v>
      </c>
    </row>
    <row r="110" spans="1:7" ht="56.25" x14ac:dyDescent="0.3">
      <c r="A110" s="73">
        <v>105</v>
      </c>
      <c r="B110" s="301" t="s">
        <v>1117</v>
      </c>
      <c r="C110" s="32" t="s">
        <v>1116</v>
      </c>
      <c r="D110" s="32" t="s">
        <v>1118</v>
      </c>
      <c r="E110" s="52"/>
      <c r="F110" s="32" t="s">
        <v>1115</v>
      </c>
      <c r="G110" s="265">
        <v>150000</v>
      </c>
    </row>
    <row r="111" spans="1:7" ht="75" x14ac:dyDescent="0.3">
      <c r="A111" s="89">
        <v>106</v>
      </c>
      <c r="B111" s="301" t="s">
        <v>1117</v>
      </c>
      <c r="C111" s="32" t="s">
        <v>1119</v>
      </c>
      <c r="D111" s="32" t="s">
        <v>1120</v>
      </c>
      <c r="E111" s="52"/>
      <c r="F111" s="32" t="s">
        <v>1115</v>
      </c>
      <c r="G111" s="265">
        <v>20000</v>
      </c>
    </row>
    <row r="112" spans="1:7" ht="56.25" x14ac:dyDescent="0.3">
      <c r="A112" s="89">
        <v>107</v>
      </c>
      <c r="B112" s="301" t="s">
        <v>1114</v>
      </c>
      <c r="C112" s="32" t="s">
        <v>1122</v>
      </c>
      <c r="D112" s="32" t="s">
        <v>1123</v>
      </c>
      <c r="E112" s="52"/>
      <c r="F112" s="32" t="s">
        <v>1124</v>
      </c>
      <c r="G112" s="265">
        <v>10000</v>
      </c>
    </row>
    <row r="113" spans="1:8" ht="56.25" x14ac:dyDescent="0.3">
      <c r="A113" s="89">
        <v>108</v>
      </c>
      <c r="B113" s="301" t="s">
        <v>1114</v>
      </c>
      <c r="C113" s="32" t="s">
        <v>1122</v>
      </c>
      <c r="D113" s="32" t="s">
        <v>1125</v>
      </c>
      <c r="E113" s="52"/>
      <c r="F113" s="32" t="s">
        <v>1124</v>
      </c>
      <c r="G113" s="265">
        <v>20000</v>
      </c>
    </row>
    <row r="114" spans="1:8" x14ac:dyDescent="0.3">
      <c r="B114" s="304"/>
      <c r="C114" s="3"/>
      <c r="D114" s="305"/>
      <c r="F114" s="305"/>
      <c r="G114" s="35"/>
    </row>
    <row r="115" spans="1:8" x14ac:dyDescent="0.3">
      <c r="G115" s="327">
        <f>SUM(G76:G95)</f>
        <v>965118.45000000007</v>
      </c>
      <c r="H115" s="329" t="s">
        <v>1486</v>
      </c>
    </row>
    <row r="116" spans="1:8" x14ac:dyDescent="0.3">
      <c r="G116" s="253">
        <f>SUM(G96:G113)</f>
        <v>617000</v>
      </c>
      <c r="H116" s="329" t="s">
        <v>1487</v>
      </c>
    </row>
    <row r="117" spans="1:8" x14ac:dyDescent="0.3">
      <c r="D117" s="370" t="s">
        <v>1485</v>
      </c>
      <c r="E117" s="370"/>
      <c r="F117" s="370"/>
      <c r="G117" s="328">
        <f>G70+G115+G116</f>
        <v>4702900.1740692817</v>
      </c>
    </row>
  </sheetData>
  <mergeCells count="4">
    <mergeCell ref="A1:G1"/>
    <mergeCell ref="B2:G2"/>
    <mergeCell ref="C3:F3"/>
    <mergeCell ref="D117:F117"/>
  </mergeCells>
  <phoneticPr fontId="13" type="noConversion"/>
  <pageMargins left="0" right="0.11811023622047245" top="0" bottom="0" header="0.31496062992125984" footer="0"/>
  <pageSetup paperSize="9" scale="81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80BFB6-82CA-44E1-BCCC-C53C448D8611}">
  <sheetPr>
    <tabColor rgb="FF0070C0"/>
    <pageSetUpPr fitToPage="1"/>
  </sheetPr>
  <dimension ref="A1:H43"/>
  <sheetViews>
    <sheetView workbookViewId="0">
      <selection activeCell="F7" sqref="F7"/>
    </sheetView>
  </sheetViews>
  <sheetFormatPr defaultColWidth="8.85546875" defaultRowHeight="18.75" x14ac:dyDescent="0.3"/>
  <cols>
    <col min="1" max="1" width="4.28515625" style="1" customWidth="1"/>
    <col min="2" max="2" width="23.85546875" style="1" customWidth="1"/>
    <col min="3" max="3" width="20.28515625" style="1" bestFit="1" customWidth="1"/>
    <col min="4" max="4" width="27.28515625" style="1" customWidth="1"/>
    <col min="5" max="5" width="12.42578125" style="1" hidden="1" customWidth="1"/>
    <col min="6" max="6" width="19.140625" style="1" customWidth="1"/>
    <col min="7" max="7" width="16.42578125" style="1" customWidth="1"/>
    <col min="8" max="8" width="38.42578125" style="1" hidden="1" customWidth="1"/>
    <col min="9" max="16384" width="8.85546875" style="1"/>
  </cols>
  <sheetData>
    <row r="1" spans="1:8" x14ac:dyDescent="0.3">
      <c r="A1" s="365" t="s">
        <v>0</v>
      </c>
      <c r="B1" s="365"/>
      <c r="C1" s="365"/>
      <c r="D1" s="365"/>
      <c r="E1" s="365"/>
      <c r="F1" s="365"/>
      <c r="G1" s="365"/>
    </row>
    <row r="2" spans="1:8" x14ac:dyDescent="0.3">
      <c r="A2" s="363" t="s">
        <v>1473</v>
      </c>
      <c r="B2" s="363"/>
      <c r="C2" s="363"/>
      <c r="D2" s="363"/>
      <c r="E2" s="363"/>
      <c r="F2" s="363"/>
      <c r="G2" s="363"/>
    </row>
    <row r="3" spans="1:8" ht="19.5" thickBot="1" x14ac:dyDescent="0.35">
      <c r="A3" s="364"/>
      <c r="B3" s="364"/>
      <c r="C3" s="364"/>
      <c r="D3" s="364"/>
      <c r="E3" s="364"/>
      <c r="F3" s="364"/>
      <c r="G3" s="364"/>
    </row>
    <row r="4" spans="1:8" s="2" customFormat="1" ht="57" thickBot="1" x14ac:dyDescent="0.3">
      <c r="A4" s="128" t="s">
        <v>1</v>
      </c>
      <c r="B4" s="129" t="s">
        <v>2</v>
      </c>
      <c r="C4" s="58" t="s">
        <v>3</v>
      </c>
      <c r="D4" s="58" t="s">
        <v>4</v>
      </c>
      <c r="E4" s="58" t="s">
        <v>5</v>
      </c>
      <c r="F4" s="59" t="s">
        <v>6</v>
      </c>
      <c r="G4" s="130" t="s">
        <v>7</v>
      </c>
      <c r="H4" s="2" t="s">
        <v>172</v>
      </c>
    </row>
    <row r="5" spans="1:8" s="3" customFormat="1" ht="113.25" thickTop="1" x14ac:dyDescent="0.25">
      <c r="A5" s="67" t="s">
        <v>9</v>
      </c>
      <c r="B5" s="131" t="s">
        <v>174</v>
      </c>
      <c r="C5" s="68" t="s">
        <v>175</v>
      </c>
      <c r="D5" s="68" t="s">
        <v>176</v>
      </c>
      <c r="E5" s="68"/>
      <c r="F5" s="32" t="s">
        <v>150</v>
      </c>
      <c r="G5" s="132">
        <f>50000/7.5345</f>
        <v>6636.1404207313026</v>
      </c>
    </row>
    <row r="6" spans="1:8" s="3" customFormat="1" ht="131.25" x14ac:dyDescent="0.25">
      <c r="A6" s="67" t="s">
        <v>20</v>
      </c>
      <c r="B6" s="68" t="s">
        <v>177</v>
      </c>
      <c r="C6" s="68" t="s">
        <v>178</v>
      </c>
      <c r="D6" s="68" t="s">
        <v>179</v>
      </c>
      <c r="E6" s="68"/>
      <c r="F6" s="32" t="s">
        <v>1479</v>
      </c>
      <c r="G6" s="133">
        <f>31692.11/7.5345</f>
        <v>4206.2658437852542</v>
      </c>
      <c r="H6" s="3" t="s">
        <v>173</v>
      </c>
    </row>
    <row r="7" spans="1:8" s="3" customFormat="1" ht="93.75" x14ac:dyDescent="0.25">
      <c r="A7" s="67" t="s">
        <v>12</v>
      </c>
      <c r="B7" s="68" t="s">
        <v>585</v>
      </c>
      <c r="C7" s="68" t="s">
        <v>586</v>
      </c>
      <c r="D7" s="68" t="s">
        <v>587</v>
      </c>
      <c r="E7" s="68"/>
      <c r="F7" s="32" t="s">
        <v>584</v>
      </c>
      <c r="G7" s="132">
        <f>50000/7.5345</f>
        <v>6636.1404207313026</v>
      </c>
    </row>
    <row r="8" spans="1:8" s="3" customFormat="1" ht="112.5" x14ac:dyDescent="0.25">
      <c r="A8" s="67" t="s">
        <v>14</v>
      </c>
      <c r="B8" s="69" t="s">
        <v>582</v>
      </c>
      <c r="C8" s="40" t="s">
        <v>619</v>
      </c>
      <c r="D8" s="75" t="s">
        <v>618</v>
      </c>
      <c r="E8" s="68"/>
      <c r="F8" s="33" t="s">
        <v>584</v>
      </c>
      <c r="G8" s="134">
        <f>150000/7.5345</f>
        <v>19908.421262193908</v>
      </c>
    </row>
    <row r="9" spans="1:8" s="3" customFormat="1" ht="150" x14ac:dyDescent="0.3">
      <c r="A9" s="73" t="s">
        <v>15</v>
      </c>
      <c r="B9" s="69" t="s">
        <v>596</v>
      </c>
      <c r="C9" s="40" t="s">
        <v>588</v>
      </c>
      <c r="D9" s="75" t="s">
        <v>598</v>
      </c>
      <c r="E9" s="68"/>
      <c r="F9" s="33" t="s">
        <v>597</v>
      </c>
      <c r="G9" s="135">
        <f>200000/7.5345</f>
        <v>26544.56168292521</v>
      </c>
    </row>
    <row r="10" spans="1:8" s="3" customFormat="1" ht="75" x14ac:dyDescent="0.3">
      <c r="A10" s="136" t="s">
        <v>17</v>
      </c>
      <c r="B10" s="137" t="s">
        <v>579</v>
      </c>
      <c r="C10" s="137" t="s">
        <v>616</v>
      </c>
      <c r="D10" s="138" t="s">
        <v>580</v>
      </c>
      <c r="E10" s="139"/>
      <c r="F10" s="268" t="s">
        <v>581</v>
      </c>
      <c r="G10" s="135">
        <f>50000/7.5345</f>
        <v>6636.1404207313026</v>
      </c>
    </row>
    <row r="11" spans="1:8" s="3" customFormat="1" ht="93.75" x14ac:dyDescent="0.25">
      <c r="A11" s="100" t="s">
        <v>18</v>
      </c>
      <c r="B11" s="141" t="s">
        <v>583</v>
      </c>
      <c r="C11" s="40" t="s">
        <v>588</v>
      </c>
      <c r="D11" s="75" t="s">
        <v>589</v>
      </c>
      <c r="E11" s="68"/>
      <c r="F11" s="33" t="s">
        <v>590</v>
      </c>
      <c r="G11" s="135">
        <f>100000/7.5345</f>
        <v>13272.280841462605</v>
      </c>
    </row>
    <row r="12" spans="1:8" s="3" customFormat="1" ht="75" x14ac:dyDescent="0.3">
      <c r="A12" s="73" t="s">
        <v>19</v>
      </c>
      <c r="B12" s="141" t="s">
        <v>575</v>
      </c>
      <c r="C12" s="40" t="s">
        <v>576</v>
      </c>
      <c r="D12" s="75" t="s">
        <v>577</v>
      </c>
      <c r="E12" s="68"/>
      <c r="F12" s="33" t="s">
        <v>578</v>
      </c>
      <c r="G12" s="135">
        <f>100000/7.5345</f>
        <v>13272.280841462605</v>
      </c>
    </row>
    <row r="13" spans="1:8" s="3" customFormat="1" ht="93.75" x14ac:dyDescent="0.3">
      <c r="A13" s="89" t="s">
        <v>24</v>
      </c>
      <c r="B13" s="141" t="s">
        <v>320</v>
      </c>
      <c r="C13" s="40" t="s">
        <v>617</v>
      </c>
      <c r="D13" s="75" t="s">
        <v>321</v>
      </c>
      <c r="E13" s="68"/>
      <c r="F13" s="33" t="s">
        <v>322</v>
      </c>
      <c r="G13" s="135">
        <f>100000/7.5345</f>
        <v>13272.280841462605</v>
      </c>
    </row>
    <row r="14" spans="1:8" s="3" customFormat="1" ht="112.5" x14ac:dyDescent="0.3">
      <c r="A14" s="89" t="s">
        <v>29</v>
      </c>
      <c r="B14" s="137" t="s">
        <v>264</v>
      </c>
      <c r="C14" s="40" t="s">
        <v>265</v>
      </c>
      <c r="D14" s="75" t="s">
        <v>266</v>
      </c>
      <c r="E14" s="68" t="s">
        <v>11</v>
      </c>
      <c r="F14" s="33" t="s">
        <v>267</v>
      </c>
      <c r="G14" s="135">
        <f>50000/7.5345</f>
        <v>6636.1404207313026</v>
      </c>
    </row>
    <row r="15" spans="1:8" s="3" customFormat="1" ht="131.25" x14ac:dyDescent="0.3">
      <c r="A15" s="89" t="s">
        <v>33</v>
      </c>
      <c r="B15" s="137" t="s">
        <v>268</v>
      </c>
      <c r="C15" s="40" t="s">
        <v>269</v>
      </c>
      <c r="D15" s="75" t="s">
        <v>270</v>
      </c>
      <c r="E15" s="68" t="s">
        <v>11</v>
      </c>
      <c r="F15" s="33" t="s">
        <v>271</v>
      </c>
      <c r="G15" s="135">
        <f>50000/7.5345</f>
        <v>6636.1404207313026</v>
      </c>
    </row>
    <row r="16" spans="1:8" s="3" customFormat="1" ht="112.5" x14ac:dyDescent="0.3">
      <c r="A16" s="89" t="s">
        <v>34</v>
      </c>
      <c r="B16" s="267" t="s">
        <v>251</v>
      </c>
      <c r="C16" s="260" t="s">
        <v>252</v>
      </c>
      <c r="D16" s="85" t="s">
        <v>253</v>
      </c>
      <c r="E16" s="68" t="s">
        <v>11</v>
      </c>
      <c r="F16" s="33" t="s">
        <v>254</v>
      </c>
      <c r="G16" s="135">
        <f>50000/7.5345</f>
        <v>6636.1404207313026</v>
      </c>
    </row>
    <row r="17" spans="2:7" x14ac:dyDescent="0.3">
      <c r="B17" s="262"/>
      <c r="C17" s="262"/>
      <c r="D17" s="263"/>
      <c r="E17" s="142"/>
      <c r="F17" s="143" t="s">
        <v>46</v>
      </c>
      <c r="G17" s="144">
        <f>SUM(G5:G16)</f>
        <v>130292.93383768</v>
      </c>
    </row>
    <row r="18" spans="2:7" ht="21.75" customHeight="1" x14ac:dyDescent="0.3">
      <c r="B18" s="3" t="s">
        <v>1474</v>
      </c>
      <c r="F18" s="119"/>
    </row>
    <row r="33" spans="1:1" x14ac:dyDescent="0.3">
      <c r="A33" s="67"/>
    </row>
    <row r="34" spans="1:1" x14ac:dyDescent="0.3">
      <c r="A34" s="67"/>
    </row>
    <row r="35" spans="1:1" x14ac:dyDescent="0.3">
      <c r="A35" s="67"/>
    </row>
    <row r="36" spans="1:1" x14ac:dyDescent="0.3">
      <c r="A36" s="67"/>
    </row>
    <row r="37" spans="1:1" x14ac:dyDescent="0.3">
      <c r="A37" s="67"/>
    </row>
    <row r="38" spans="1:1" x14ac:dyDescent="0.3">
      <c r="A38" s="67"/>
    </row>
    <row r="39" spans="1:1" x14ac:dyDescent="0.3">
      <c r="A39" s="67"/>
    </row>
    <row r="40" spans="1:1" x14ac:dyDescent="0.3">
      <c r="A40" s="67"/>
    </row>
    <row r="41" spans="1:1" x14ac:dyDescent="0.3">
      <c r="A41" s="67"/>
    </row>
    <row r="42" spans="1:1" x14ac:dyDescent="0.3">
      <c r="A42" s="67"/>
    </row>
    <row r="43" spans="1:1" x14ac:dyDescent="0.3">
      <c r="A43" s="67"/>
    </row>
  </sheetData>
  <mergeCells count="2">
    <mergeCell ref="A2:G3"/>
    <mergeCell ref="A1:G1"/>
  </mergeCells>
  <pageMargins left="0" right="0" top="0" bottom="0" header="0.31496062992125984" footer="0.31496062992125984"/>
  <pageSetup paperSize="9" scale="6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D1A8995787B49997376C3E325D89D" ma:contentTypeVersion="2" ma:contentTypeDescription="Create a new document." ma:contentTypeScope="" ma:versionID="b4987fa9f23c8dcd0b1821cfaa4bc275">
  <xsd:schema xmlns:xsd="http://www.w3.org/2001/XMLSchema" xmlns:xs="http://www.w3.org/2001/XMLSchema" xmlns:p="http://schemas.microsoft.com/office/2006/metadata/properties" xmlns:ns3="ac7bed9f-f0c0-4e27-a3c1-a9e0f767f1e1" targetNamespace="http://schemas.microsoft.com/office/2006/metadata/properties" ma:root="true" ma:fieldsID="0591746e917cd460423db330518df56f" ns3:_="">
    <xsd:import namespace="ac7bed9f-f0c0-4e27-a3c1-a9e0f767f1e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7bed9f-f0c0-4e27-a3c1-a9e0f767f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B35F53D-A37D-4D75-8325-F8786E8583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7bed9f-f0c0-4e27-a3c1-a9e0f767f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0226C4-681B-4C97-A21C-E0903EC5DB4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ac7bed9f-f0c0-4e27-a3c1-a9e0f767f1e1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5A17D623-8B8C-45F7-B7E9-A29285ACCC2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DANA JAMSTVA</vt:lpstr>
      <vt:lpstr>OZBILJNOST PONUDE</vt:lpstr>
      <vt:lpstr>Javna nabava</vt:lpstr>
      <vt:lpstr>UOKSZ</vt:lpstr>
      <vt:lpstr>Prostorno</vt:lpstr>
      <vt:lpstr>Pomorska dobra-GARANCIJE</vt:lpstr>
      <vt:lpstr>Potpore mladima</vt:lpstr>
      <vt:lpstr>ZAKUPCI JAMSTVA</vt:lpstr>
      <vt:lpstr>KD I SP </vt:lpstr>
      <vt:lpstr>PRIMLJENA JAMSTVA-samo poticaji</vt:lpstr>
      <vt:lpstr>INTERREG</vt:lpstr>
      <vt:lpstr>OBROČNE OTPLATE DUGA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Natasa Klepac</cp:lastModifiedBy>
  <cp:lastPrinted>2026-02-05T12:31:01Z</cp:lastPrinted>
  <dcterms:created xsi:type="dcterms:W3CDTF">2021-04-12T12:40:23Z</dcterms:created>
  <dcterms:modified xsi:type="dcterms:W3CDTF">2026-02-18T12:00:23Z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0x010100772D1A8995787B49997376C3E325D89D</vt:lpwstr>
  </property>
</Properties>
</file>